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cuments\DOCUMENTOS CORPOCHIVOR 2024\POF\diciembre\"/>
    </mc:Choice>
  </mc:AlternateContent>
  <xr:revisionPtr revIDLastSave="0" documentId="13_ncr:1_{E40E8880-6328-4721-AF5C-6F760F22846A}" xr6:coauthVersionLast="47" xr6:coauthVersionMax="47" xr10:uidLastSave="{00000000-0000-0000-0000-000000000000}"/>
  <bookViews>
    <workbookView xWindow="-120" yWindow="-120" windowWidth="20730" windowHeight="11040" activeTab="4" xr2:uid="{00000000-000D-0000-FFFF-FFFF00000000}"/>
  </bookViews>
  <sheets>
    <sheet name="PROYECTO" sheetId="1" r:id="rId1"/>
    <sheet name="PORCENTAJE" sheetId="2" r:id="rId2"/>
    <sheet name="LINEA 1" sheetId="3" r:id="rId3"/>
    <sheet name="LINEA 2" sheetId="4" r:id="rId4"/>
    <sheet name="LINEA 3" sheetId="5" r:id="rId5"/>
  </sheets>
  <definedNames>
    <definedName name="_ftn1" localSheetId="2">'LINEA 1'!#REF!</definedName>
    <definedName name="_ftnref1" localSheetId="2">'LINEA 1'!#REF!</definedName>
    <definedName name="_Hlk138257446" localSheetId="0">PROYECTO!$B$3</definedName>
    <definedName name="_Toc374978941" localSheetId="2">'LINEA 1'!$A$60</definedName>
    <definedName name="_Toc385474610" localSheetId="2">'LINEA 1'!$A$4</definedName>
    <definedName name="_Toc385474611" localSheetId="2">'LINEA 1'!$A$5</definedName>
    <definedName name="_Toc385474612" localSheetId="2">'LINEA 1'!$A$7</definedName>
    <definedName name="_Toc385474613" localSheetId="2">'LINEA 1'!$A$21</definedName>
    <definedName name="_Toc385474614" localSheetId="2">'LINEA 1'!$A$22</definedName>
    <definedName name="_Toc385474615" localSheetId="2">'LINEA 1'!$A$24</definedName>
    <definedName name="_Toc385474616" localSheetId="2">'LINEA 1'!$A$26</definedName>
    <definedName name="_Toc385474617" localSheetId="2">'LINEA 1'!$A$39</definedName>
    <definedName name="_Toc385474618" localSheetId="2">'LINEA 1'!$A$40</definedName>
    <definedName name="_Toc385474619" localSheetId="2">'LINEA 1'!$A$42</definedName>
    <definedName name="_Toc385474620" localSheetId="2">'LINEA 1'!$A$44</definedName>
    <definedName name="_Toc385474621" localSheetId="2">'LINEA 1'!$A$57</definedName>
    <definedName name="_Toc385474622" localSheetId="2">'LINEA 1'!$A$58</definedName>
    <definedName name="_Toc385474623" localSheetId="3">'LINEA 2'!$A$4</definedName>
    <definedName name="_Toc385474624" localSheetId="3">'LINEA 2'!$A$5</definedName>
    <definedName name="_Toc385474625" localSheetId="3">'LINEA 2'!$A$7</definedName>
    <definedName name="_Toc385474626" localSheetId="3">'LINEA 2'!$A$19</definedName>
    <definedName name="_Toc385474627" localSheetId="3">'LINEA 2'!$A$20</definedName>
    <definedName name="_Toc385474628" localSheetId="3">'LINEA 2'!$A$22</definedName>
    <definedName name="_Toc385474629" localSheetId="3">'LINEA 2'!$A$24</definedName>
    <definedName name="_Toc385474630" localSheetId="3">'LINEA 2'!$A$30</definedName>
    <definedName name="_Toc385474631" localSheetId="3">'LINEA 2'!$A$31</definedName>
    <definedName name="_Toc385474632" localSheetId="3">'LINEA 2'!$A$33</definedName>
    <definedName name="_Toc385474633" localSheetId="3">'LINEA 2'!$A$35</definedName>
    <definedName name="_Toc385474634" localSheetId="3">'LINEA 2'!$A$50</definedName>
    <definedName name="_Toc385474635" localSheetId="3">'LINEA 2'!$A$51</definedName>
    <definedName name="_Toc385474636" localSheetId="3">'LINEA 2'!$A$53</definedName>
    <definedName name="_Toc385474637" localSheetId="3">'LINEA 2'!#REF!</definedName>
    <definedName name="_Toc385474638" localSheetId="3">'LINEA 2'!$A$55</definedName>
    <definedName name="_Toc385474639" localSheetId="3">'LINEA 2'!$A$66</definedName>
    <definedName name="_Toc385474640" localSheetId="3">'LINEA 2'!$A$67</definedName>
    <definedName name="_Toc385474641" localSheetId="3">'LINEA 2'!$A$69</definedName>
    <definedName name="_Toc385474642" localSheetId="3">'LINEA 2'!#REF!</definedName>
    <definedName name="_Toc385474643" localSheetId="3">'LINEA 2'!$A$71</definedName>
    <definedName name="_Toc385474644" localSheetId="3">'LINEA 2'!$A$75</definedName>
    <definedName name="_Toc385474645" localSheetId="3">'LINEA 2'!$A$76</definedName>
    <definedName name="_Toc385474646" localSheetId="4">'LINEA 3'!$A$4</definedName>
    <definedName name="_Toc385474647" localSheetId="4">'LINEA 3'!$A$5</definedName>
    <definedName name="_Toc385474648" localSheetId="4">'LINEA 3'!$A$7</definedName>
    <definedName name="_Toc385474649" localSheetId="4">'LINEA 3'!$A$22</definedName>
    <definedName name="_Toc385474650" localSheetId="4">'LINEA 3'!$A$23</definedName>
    <definedName name="_Toc385474651" localSheetId="4">'LINEA 3'!$A$25</definedName>
    <definedName name="_Toc385474652" localSheetId="4">'LINEA 3'!$A$27</definedName>
    <definedName name="_Toc385474653" localSheetId="4">'LINEA 3'!$A$32</definedName>
    <definedName name="_Toc385474654" localSheetId="4">'LINEA 3'!$A$33</definedName>
    <definedName name="_Toc385474655" localSheetId="4">'LINEA 3'!$A$35</definedName>
    <definedName name="_Toc385474656" localSheetId="4">'LINEA 3'!$A$37</definedName>
    <definedName name="_Toc385474657" localSheetId="4">'LINEA 3'!$A$43</definedName>
    <definedName name="_Toc385474658" localSheetId="4">'LINEA 3'!$A$44</definedName>
    <definedName name="_Toc385474659" localSheetId="4">'LINEA 3'!$A$46</definedName>
    <definedName name="_Toc385474660" localSheetId="4">'LINEA 3'!#REF!</definedName>
    <definedName name="_Toc385474661" localSheetId="4">'LINEA 3'!$A$48</definedName>
    <definedName name="_Toc385474662" localSheetId="4">'LINEA 3'!$A$56</definedName>
    <definedName name="_Toc385474663" localSheetId="4">'LINEA 3'!$A$57</definedName>
    <definedName name="Cumplio">#REF!</definedName>
    <definedName name="Meta">#REF!</definedName>
    <definedName name="ME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wefgsE2nAfY73W38jjVSwMcqWsU7Oq249DqdS2odrnw="/>
    </ext>
  </extLst>
</workbook>
</file>

<file path=xl/calcChain.xml><?xml version="1.0" encoding="utf-8"?>
<calcChain xmlns="http://schemas.openxmlformats.org/spreadsheetml/2006/main">
  <c r="E17" i="5" l="1"/>
  <c r="E18" i="5"/>
  <c r="E27" i="5"/>
  <c r="E28" i="5"/>
  <c r="E29" i="5"/>
  <c r="E30" i="5"/>
  <c r="E31" i="5"/>
  <c r="E41" i="5"/>
  <c r="E40" i="5"/>
  <c r="E39" i="5"/>
  <c r="E59" i="4"/>
  <c r="E47" i="4"/>
  <c r="E44" i="4"/>
  <c r="E18" i="4"/>
  <c r="E15" i="4"/>
  <c r="E14" i="4"/>
  <c r="F71" i="3"/>
  <c r="F68" i="3"/>
  <c r="F55" i="3"/>
  <c r="F56" i="3"/>
  <c r="L55" i="5"/>
  <c r="J55" i="5"/>
  <c r="H55" i="5"/>
  <c r="E55" i="5"/>
  <c r="L54" i="5"/>
  <c r="J54" i="5"/>
  <c r="H54" i="5"/>
  <c r="E54" i="5"/>
  <c r="L53" i="5"/>
  <c r="J53" i="5"/>
  <c r="H53" i="5"/>
  <c r="E53" i="5"/>
  <c r="L52" i="5"/>
  <c r="J52" i="5"/>
  <c r="H52" i="5"/>
  <c r="E52" i="5"/>
  <c r="L51" i="5"/>
  <c r="J51" i="5"/>
  <c r="H51" i="5"/>
  <c r="E51" i="5"/>
  <c r="L50" i="5"/>
  <c r="J50" i="5"/>
  <c r="H50" i="5"/>
  <c r="E50" i="5"/>
  <c r="L49" i="5"/>
  <c r="J49" i="5"/>
  <c r="H49" i="5"/>
  <c r="E49" i="5"/>
  <c r="L48" i="5"/>
  <c r="J48" i="5"/>
  <c r="H48" i="5"/>
  <c r="E48" i="5"/>
  <c r="L42" i="5"/>
  <c r="J42" i="5"/>
  <c r="H42" i="5"/>
  <c r="E42" i="5"/>
  <c r="L41" i="5"/>
  <c r="J41" i="5"/>
  <c r="H41" i="5"/>
  <c r="L40" i="5"/>
  <c r="J40" i="5"/>
  <c r="H40" i="5"/>
  <c r="L39" i="5"/>
  <c r="J39" i="5"/>
  <c r="H39" i="5"/>
  <c r="L38" i="5"/>
  <c r="J38" i="5"/>
  <c r="H38" i="5"/>
  <c r="E38" i="5"/>
  <c r="L37" i="5"/>
  <c r="J37" i="5"/>
  <c r="H37" i="5"/>
  <c r="E37" i="5"/>
  <c r="L31" i="5"/>
  <c r="J31" i="5"/>
  <c r="H31" i="5"/>
  <c r="L30" i="5"/>
  <c r="J30" i="5"/>
  <c r="H30" i="5"/>
  <c r="L29" i="5"/>
  <c r="J29" i="5"/>
  <c r="H29" i="5"/>
  <c r="L28" i="5"/>
  <c r="J28" i="5"/>
  <c r="H28" i="5"/>
  <c r="L27" i="5"/>
  <c r="J27" i="5"/>
  <c r="H27" i="5"/>
  <c r="L21" i="5"/>
  <c r="J21" i="5"/>
  <c r="H21" i="5"/>
  <c r="E21" i="5"/>
  <c r="L20" i="5"/>
  <c r="J20" i="5"/>
  <c r="H20" i="5"/>
  <c r="E20" i="5"/>
  <c r="L19" i="5"/>
  <c r="J19" i="5"/>
  <c r="H19" i="5"/>
  <c r="E19" i="5"/>
  <c r="L18" i="5"/>
  <c r="J18" i="5"/>
  <c r="H18" i="5"/>
  <c r="L17" i="5"/>
  <c r="J17" i="5"/>
  <c r="H17" i="5"/>
  <c r="L16" i="5"/>
  <c r="J16" i="5"/>
  <c r="H16" i="5"/>
  <c r="E16" i="5"/>
  <c r="L15" i="5"/>
  <c r="J15" i="5"/>
  <c r="H15" i="5"/>
  <c r="E15" i="5"/>
  <c r="L14" i="5"/>
  <c r="J14" i="5"/>
  <c r="H14" i="5"/>
  <c r="E14" i="5"/>
  <c r="L13" i="5"/>
  <c r="J13" i="5"/>
  <c r="H13" i="5"/>
  <c r="E13" i="5"/>
  <c r="L12" i="5"/>
  <c r="J12" i="5"/>
  <c r="H12" i="5"/>
  <c r="E12" i="5"/>
  <c r="L11" i="5"/>
  <c r="J11" i="5"/>
  <c r="H11" i="5"/>
  <c r="E11" i="5"/>
  <c r="L10" i="5"/>
  <c r="J10" i="5"/>
  <c r="H10" i="5"/>
  <c r="E10" i="5"/>
  <c r="L9" i="5"/>
  <c r="J9" i="5"/>
  <c r="H9" i="5"/>
  <c r="E9" i="5"/>
  <c r="L8" i="5"/>
  <c r="J8" i="5"/>
  <c r="H8" i="5"/>
  <c r="E8" i="5"/>
  <c r="L7" i="5"/>
  <c r="J7" i="5"/>
  <c r="H7" i="5"/>
  <c r="E7" i="5"/>
  <c r="L74" i="4"/>
  <c r="J74" i="4"/>
  <c r="H74" i="4"/>
  <c r="E74" i="4"/>
  <c r="L73" i="4"/>
  <c r="J73" i="4"/>
  <c r="H73" i="4"/>
  <c r="E73" i="4"/>
  <c r="L72" i="4"/>
  <c r="J72" i="4"/>
  <c r="H72" i="4"/>
  <c r="E72" i="4"/>
  <c r="L71" i="4"/>
  <c r="J71" i="4"/>
  <c r="H71" i="4"/>
  <c r="E71" i="4"/>
  <c r="L65" i="4"/>
  <c r="J65" i="4"/>
  <c r="H65" i="4"/>
  <c r="E65" i="4"/>
  <c r="L64" i="4"/>
  <c r="J64" i="4"/>
  <c r="H64" i="4"/>
  <c r="E64" i="4"/>
  <c r="L63" i="4"/>
  <c r="J63" i="4"/>
  <c r="H63" i="4"/>
  <c r="E63" i="4"/>
  <c r="L62" i="4"/>
  <c r="J62" i="4"/>
  <c r="H62" i="4"/>
  <c r="E62" i="4"/>
  <c r="L61" i="4"/>
  <c r="J61" i="4"/>
  <c r="H61" i="4"/>
  <c r="E61" i="4"/>
  <c r="L60" i="4"/>
  <c r="J60" i="4"/>
  <c r="H60" i="4"/>
  <c r="E60" i="4"/>
  <c r="L59" i="4"/>
  <c r="J59" i="4"/>
  <c r="H59" i="4"/>
  <c r="L58" i="4"/>
  <c r="J58" i="4"/>
  <c r="H58" i="4"/>
  <c r="E58" i="4"/>
  <c r="L57" i="4"/>
  <c r="J57" i="4"/>
  <c r="H57" i="4"/>
  <c r="E57" i="4"/>
  <c r="L56" i="4"/>
  <c r="J56" i="4"/>
  <c r="H56" i="4"/>
  <c r="E56" i="4"/>
  <c r="L55" i="4"/>
  <c r="J55" i="4"/>
  <c r="H55" i="4"/>
  <c r="E55" i="4"/>
  <c r="L49" i="4"/>
  <c r="J49" i="4"/>
  <c r="H49" i="4"/>
  <c r="E49" i="4"/>
  <c r="L48" i="4"/>
  <c r="J48" i="4"/>
  <c r="H48" i="4"/>
  <c r="E48" i="4"/>
  <c r="L47" i="4"/>
  <c r="J47" i="4"/>
  <c r="H47" i="4"/>
  <c r="L46" i="4"/>
  <c r="J46" i="4"/>
  <c r="H46" i="4"/>
  <c r="E46" i="4"/>
  <c r="L45" i="4"/>
  <c r="J45" i="4"/>
  <c r="H45" i="4"/>
  <c r="E45" i="4"/>
  <c r="L44" i="4"/>
  <c r="J44" i="4"/>
  <c r="H44" i="4"/>
  <c r="L43" i="4"/>
  <c r="J43" i="4"/>
  <c r="H43" i="4"/>
  <c r="E43" i="4"/>
  <c r="L42" i="4"/>
  <c r="J42" i="4"/>
  <c r="H42" i="4"/>
  <c r="E42" i="4"/>
  <c r="L41" i="4"/>
  <c r="J41" i="4"/>
  <c r="H41" i="4"/>
  <c r="E41" i="4"/>
  <c r="L40" i="4"/>
  <c r="J40" i="4"/>
  <c r="H40" i="4"/>
  <c r="E40" i="4"/>
  <c r="L39" i="4"/>
  <c r="J39" i="4"/>
  <c r="H39" i="4"/>
  <c r="E39" i="4"/>
  <c r="L38" i="4"/>
  <c r="J38" i="4"/>
  <c r="H38" i="4"/>
  <c r="E38" i="4"/>
  <c r="L37" i="4"/>
  <c r="J37" i="4"/>
  <c r="H37" i="4"/>
  <c r="E37" i="4"/>
  <c r="L36" i="4"/>
  <c r="J36" i="4"/>
  <c r="H36" i="4"/>
  <c r="E36" i="4"/>
  <c r="L35" i="4"/>
  <c r="J35" i="4"/>
  <c r="H35" i="4"/>
  <c r="E35" i="4"/>
  <c r="L29" i="4"/>
  <c r="J29" i="4"/>
  <c r="H29" i="4"/>
  <c r="E29" i="4"/>
  <c r="L28" i="4"/>
  <c r="J28" i="4"/>
  <c r="H28" i="4"/>
  <c r="E28" i="4"/>
  <c r="L27" i="4"/>
  <c r="J27" i="4"/>
  <c r="H27" i="4"/>
  <c r="E27" i="4"/>
  <c r="L26" i="4"/>
  <c r="J26" i="4"/>
  <c r="H26" i="4"/>
  <c r="E26" i="4"/>
  <c r="L25" i="4"/>
  <c r="J25" i="4"/>
  <c r="H25" i="4"/>
  <c r="E25" i="4"/>
  <c r="L24" i="4"/>
  <c r="J24" i="4"/>
  <c r="H24" i="4"/>
  <c r="E24" i="4"/>
  <c r="L18" i="4"/>
  <c r="J18" i="4"/>
  <c r="H18" i="4"/>
  <c r="L17" i="4"/>
  <c r="J17" i="4"/>
  <c r="H17" i="4"/>
  <c r="E17" i="4"/>
  <c r="L16" i="4"/>
  <c r="J16" i="4"/>
  <c r="H16" i="4"/>
  <c r="E16" i="4"/>
  <c r="L15" i="4"/>
  <c r="J15" i="4"/>
  <c r="H15" i="4"/>
  <c r="L14" i="4"/>
  <c r="J14" i="4"/>
  <c r="H14" i="4"/>
  <c r="L13" i="4"/>
  <c r="J13" i="4"/>
  <c r="H13" i="4"/>
  <c r="E13" i="4"/>
  <c r="L12" i="4"/>
  <c r="J12" i="4"/>
  <c r="H12" i="4"/>
  <c r="E12" i="4"/>
  <c r="L11" i="4"/>
  <c r="J11" i="4"/>
  <c r="H11" i="4"/>
  <c r="E11" i="4"/>
  <c r="L10" i="4"/>
  <c r="J10" i="4"/>
  <c r="H10" i="4"/>
  <c r="E10" i="4"/>
  <c r="L9" i="4"/>
  <c r="J9" i="4"/>
  <c r="H9" i="4"/>
  <c r="E9" i="4"/>
  <c r="L8" i="4"/>
  <c r="J8" i="4"/>
  <c r="H8" i="4"/>
  <c r="E8" i="4"/>
  <c r="L7" i="4"/>
  <c r="J7" i="4"/>
  <c r="H7" i="4"/>
  <c r="E7" i="4"/>
  <c r="M71" i="3"/>
  <c r="K71" i="3"/>
  <c r="I71" i="3"/>
  <c r="M70" i="3"/>
  <c r="K70" i="3"/>
  <c r="I70" i="3"/>
  <c r="F70" i="3"/>
  <c r="M69" i="3"/>
  <c r="K69" i="3"/>
  <c r="I69" i="3"/>
  <c r="F69" i="3"/>
  <c r="M68" i="3"/>
  <c r="K68" i="3"/>
  <c r="I68" i="3"/>
  <c r="M67" i="3"/>
  <c r="K67" i="3"/>
  <c r="I67" i="3"/>
  <c r="F67" i="3"/>
  <c r="M66" i="3"/>
  <c r="K66" i="3"/>
  <c r="I66" i="3"/>
  <c r="F66" i="3"/>
  <c r="M65" i="3"/>
  <c r="K65" i="3"/>
  <c r="I65" i="3"/>
  <c r="F65" i="3"/>
  <c r="M64" i="3"/>
  <c r="K64" i="3"/>
  <c r="I64" i="3"/>
  <c r="F64" i="3"/>
  <c r="M63" i="3"/>
  <c r="K63" i="3"/>
  <c r="I63" i="3"/>
  <c r="F63" i="3"/>
  <c r="M62" i="3"/>
  <c r="K62" i="3"/>
  <c r="I62" i="3"/>
  <c r="F62" i="3"/>
  <c r="M56" i="3"/>
  <c r="K56" i="3"/>
  <c r="I56" i="3"/>
  <c r="M55" i="3"/>
  <c r="K55" i="3"/>
  <c r="I55" i="3"/>
  <c r="M54" i="3"/>
  <c r="K54" i="3"/>
  <c r="I54" i="3"/>
  <c r="F54" i="3"/>
  <c r="M53" i="3"/>
  <c r="K53" i="3"/>
  <c r="I53" i="3"/>
  <c r="F53" i="3"/>
  <c r="M52" i="3"/>
  <c r="K52" i="3"/>
  <c r="I52" i="3"/>
  <c r="F52" i="3"/>
  <c r="M51" i="3"/>
  <c r="K51" i="3"/>
  <c r="I51" i="3"/>
  <c r="F51" i="3"/>
  <c r="M50" i="3"/>
  <c r="K50" i="3"/>
  <c r="I50" i="3"/>
  <c r="F50" i="3"/>
  <c r="M49" i="3"/>
  <c r="K49" i="3"/>
  <c r="I49" i="3"/>
  <c r="F49" i="3"/>
  <c r="M48" i="3"/>
  <c r="K48" i="3"/>
  <c r="I48" i="3"/>
  <c r="F48" i="3"/>
  <c r="M47" i="3"/>
  <c r="K47" i="3"/>
  <c r="I47" i="3"/>
  <c r="F47" i="3"/>
  <c r="M46" i="3"/>
  <c r="K46" i="3"/>
  <c r="I46" i="3"/>
  <c r="F46" i="3"/>
  <c r="M45" i="3"/>
  <c r="K45" i="3"/>
  <c r="I45" i="3"/>
  <c r="F45" i="3"/>
  <c r="M44" i="3"/>
  <c r="K44" i="3"/>
  <c r="I44" i="3"/>
  <c r="F44" i="3"/>
  <c r="M38" i="3"/>
  <c r="K38" i="3"/>
  <c r="I38" i="3"/>
  <c r="F38" i="3"/>
  <c r="M37" i="3"/>
  <c r="K37" i="3"/>
  <c r="I37" i="3"/>
  <c r="F37" i="3"/>
  <c r="M36" i="3"/>
  <c r="K36" i="3"/>
  <c r="I36" i="3"/>
  <c r="F36" i="3"/>
  <c r="M35" i="3"/>
  <c r="K35" i="3"/>
  <c r="I35" i="3"/>
  <c r="D9" i="2" s="1"/>
  <c r="D7" i="2" s="1"/>
  <c r="F35" i="3"/>
  <c r="M34" i="3"/>
  <c r="K34" i="3"/>
  <c r="I34" i="3"/>
  <c r="F34" i="3"/>
  <c r="M33" i="3"/>
  <c r="K33" i="3"/>
  <c r="I33" i="3"/>
  <c r="F33" i="3"/>
  <c r="M32" i="3"/>
  <c r="K32" i="3"/>
  <c r="I32" i="3"/>
  <c r="F32" i="3"/>
  <c r="M31" i="3"/>
  <c r="K31" i="3"/>
  <c r="I31" i="3"/>
  <c r="F31" i="3"/>
  <c r="M30" i="3"/>
  <c r="K30" i="3"/>
  <c r="I30" i="3"/>
  <c r="F30" i="3"/>
  <c r="M29" i="3"/>
  <c r="K29" i="3"/>
  <c r="I29" i="3"/>
  <c r="F29" i="3"/>
  <c r="M28" i="3"/>
  <c r="K28" i="3"/>
  <c r="I28" i="3"/>
  <c r="F28" i="3"/>
  <c r="M27" i="3"/>
  <c r="K27" i="3"/>
  <c r="I27" i="3"/>
  <c r="F27" i="3"/>
  <c r="M26" i="3"/>
  <c r="K26" i="3"/>
  <c r="I26" i="3"/>
  <c r="F26" i="3"/>
  <c r="M20" i="3"/>
  <c r="K20" i="3"/>
  <c r="I20" i="3"/>
  <c r="F20" i="3"/>
  <c r="M19" i="3"/>
  <c r="K19" i="3"/>
  <c r="I19" i="3"/>
  <c r="F19" i="3"/>
  <c r="M18" i="3"/>
  <c r="K18" i="3"/>
  <c r="I18" i="3"/>
  <c r="F18" i="3"/>
  <c r="M17" i="3"/>
  <c r="K17" i="3"/>
  <c r="I17" i="3"/>
  <c r="F17" i="3"/>
  <c r="M16" i="3"/>
  <c r="K16" i="3"/>
  <c r="I16" i="3"/>
  <c r="F16" i="3"/>
  <c r="M15" i="3"/>
  <c r="K15" i="3"/>
  <c r="I15" i="3"/>
  <c r="F15" i="3"/>
  <c r="M14" i="3"/>
  <c r="K14" i="3"/>
  <c r="I14" i="3"/>
  <c r="F14" i="3"/>
  <c r="M13" i="3"/>
  <c r="K13" i="3"/>
  <c r="I13" i="3"/>
  <c r="F13" i="3"/>
  <c r="M12" i="3"/>
  <c r="F8" i="2" s="1"/>
  <c r="F7" i="2" s="1"/>
  <c r="K12" i="3"/>
  <c r="I12" i="3"/>
  <c r="M11" i="3"/>
  <c r="K11" i="3"/>
  <c r="I11" i="3"/>
  <c r="M10" i="3"/>
  <c r="K10" i="3"/>
  <c r="I10" i="3"/>
  <c r="F10" i="3"/>
  <c r="M9" i="3"/>
  <c r="K9" i="3"/>
  <c r="I9" i="3"/>
  <c r="F9" i="3"/>
  <c r="M8" i="3"/>
  <c r="K8" i="3"/>
  <c r="I8" i="3"/>
  <c r="F8" i="3"/>
  <c r="M7" i="3"/>
  <c r="K7" i="3"/>
  <c r="I7" i="3"/>
  <c r="G23" i="2"/>
  <c r="B23" i="2"/>
  <c r="G22" i="2"/>
  <c r="F22" i="2"/>
  <c r="E22" i="2"/>
  <c r="D22" i="2"/>
  <c r="G21" i="2"/>
  <c r="F21" i="2"/>
  <c r="E21" i="2"/>
  <c r="D21" i="2"/>
  <c r="G20" i="2"/>
  <c r="F20" i="2"/>
  <c r="E20" i="2"/>
  <c r="D20" i="2"/>
  <c r="G19" i="2"/>
  <c r="F19" i="2"/>
  <c r="E19" i="2"/>
  <c r="D19" i="2"/>
  <c r="D18" i="2" s="1"/>
  <c r="G17" i="2"/>
  <c r="F17" i="2"/>
  <c r="E17" i="2"/>
  <c r="D17" i="2"/>
  <c r="G16" i="2"/>
  <c r="F16" i="2"/>
  <c r="E16" i="2"/>
  <c r="D16" i="2"/>
  <c r="G15" i="2"/>
  <c r="F15" i="2"/>
  <c r="E15" i="2"/>
  <c r="D15" i="2"/>
  <c r="G14" i="2"/>
  <c r="F14" i="2"/>
  <c r="E14" i="2"/>
  <c r="D14" i="2"/>
  <c r="C14" i="2"/>
  <c r="G13" i="2"/>
  <c r="F13" i="2"/>
  <c r="F12" i="2" s="1"/>
  <c r="E13" i="2"/>
  <c r="D13" i="2"/>
  <c r="G11" i="2"/>
  <c r="F11" i="2"/>
  <c r="E11" i="2"/>
  <c r="D11" i="2"/>
  <c r="G10" i="2"/>
  <c r="F10" i="2"/>
  <c r="E10" i="2"/>
  <c r="D10" i="2"/>
  <c r="G9" i="2"/>
  <c r="F9" i="2"/>
  <c r="E9" i="2"/>
  <c r="G8" i="2"/>
  <c r="E8" i="2"/>
  <c r="D8" i="2"/>
  <c r="E18" i="2" l="1"/>
  <c r="F18" i="2"/>
  <c r="C21" i="2"/>
  <c r="C22" i="2"/>
  <c r="C20" i="2"/>
  <c r="C19" i="2"/>
  <c r="C17" i="2"/>
  <c r="C16" i="2"/>
  <c r="C15" i="2"/>
  <c r="E12" i="2"/>
  <c r="C13" i="2"/>
  <c r="D12" i="2"/>
  <c r="D23" i="2" s="1"/>
  <c r="C11" i="2"/>
  <c r="C10" i="2"/>
  <c r="C9" i="2"/>
  <c r="C8" i="2"/>
  <c r="E7" i="2"/>
  <c r="F23" i="2"/>
  <c r="E23" i="2" l="1"/>
  <c r="C18" i="2"/>
  <c r="C12" i="2"/>
  <c r="C7" i="2"/>
  <c r="C23" i="2" l="1"/>
  <c r="C24" i="2"/>
</calcChain>
</file>

<file path=xl/sharedStrings.xml><?xml version="1.0" encoding="utf-8"?>
<sst xmlns="http://schemas.openxmlformats.org/spreadsheetml/2006/main" count="811" uniqueCount="337">
  <si>
    <t>PROYECTOS</t>
  </si>
  <si>
    <t>CODIGO</t>
  </si>
  <si>
    <t xml:space="preserve">1. Control, Vigilancia y Seguimiento de los Recursos Naturales </t>
  </si>
  <si>
    <t>3299-1</t>
  </si>
  <si>
    <t>2. Educación Ambiental y Participación Ciudadana</t>
  </si>
  <si>
    <t>3208-1</t>
  </si>
  <si>
    <t>3. Planificación y Ordenamiento Ambiental del Territorio</t>
  </si>
  <si>
    <t>3205-1</t>
  </si>
  <si>
    <t>4.  Fortalecimiento para la Gestión Ambiental</t>
  </si>
  <si>
    <t>3299-2</t>
  </si>
  <si>
    <t>5. Administración y Manejo Adecuado del Recurso Hídrico</t>
  </si>
  <si>
    <t>3203-1</t>
  </si>
  <si>
    <t>6. Gestión Integral del Recurso Forestal</t>
  </si>
  <si>
    <t>3202-1</t>
  </si>
  <si>
    <t>7.  Ecosistemas Estratégicos y Biodiversidad</t>
  </si>
  <si>
    <t>3202-2</t>
  </si>
  <si>
    <t>8. Cambio Climático y Gestión Del Riesgo</t>
  </si>
  <si>
    <t>3206-1</t>
  </si>
  <si>
    <t>9. Negocios verdes</t>
  </si>
  <si>
    <t>3201-1</t>
  </si>
  <si>
    <t>10. Economía Circular</t>
  </si>
  <si>
    <t>3201-2</t>
  </si>
  <si>
    <t>SEGUIMIENTO LÍNEAS DE ACCIÓN PLAN DE ORDENACIÓN FORESTAL</t>
  </si>
  <si>
    <t>RE-OA-15</t>
  </si>
  <si>
    <t>Matriz de evaluación y seguimiento del Plan de Manejo Ambiental (20XX-20XX)</t>
  </si>
  <si>
    <t>Lineas de Acción</t>
  </si>
  <si>
    <t xml:space="preserve">AÑO1 </t>
  </si>
  <si>
    <t>AÑO 2</t>
  </si>
  <si>
    <t>AÑO3</t>
  </si>
  <si>
    <t>AÑO 4</t>
  </si>
  <si>
    <t>TOTAL AVANCE PROYECTADO</t>
  </si>
  <si>
    <t>Actividades requeridas</t>
  </si>
  <si>
    <t>Áreas Geográficas de Acción</t>
  </si>
  <si>
    <t>Línea 1: CONSERVACION Y PROTECCION DE LOS RECURSOS FORESTALES</t>
  </si>
  <si>
    <t>Línea de Acción 1.1. Protección y conservación de la biodiversidad y de los ecosistemas de la jurisdicción.</t>
  </si>
  <si>
    <t>Línea de Acción 1.2. Manejo silvicultural y restauración ecológica activa de bosques naturales</t>
  </si>
  <si>
    <t>Línea de Acción 1.3. Conservación, recuperación y protección de recursos genéticos de los bosques naturales</t>
  </si>
  <si>
    <t xml:space="preserve">Línea de Acción 1.4: Restauración de rondas y áreas de interés hídrico  </t>
  </si>
  <si>
    <t>Línea 2: CONSERVACION Y PROTECCION DE LOS RECURSOS FORESTALES PROMOCIÓN DEL DESARROLLO PRODUCTIVO A PARTIR DE LOS RECURSOS FORESTALES</t>
  </si>
  <si>
    <t>Línea de Acción 2.1. Investigación y desarrollo de productos forestales no maderables - PFNM</t>
  </si>
  <si>
    <t>Línea de Acción 2.2. Conservación y utilización sostenible de los bosques naturales a partir de la oferta y compensación por servicios ecosistémicos.</t>
  </si>
  <si>
    <t>Línea de Acción 2.3. Desarrollo socioeconómico a partir de sistemas agroforestales basados en los recursos forestales nativos.</t>
  </si>
  <si>
    <t>Línea de Acción 2.4. Mejoramiento y reconversión de las técnicas y prácticas de aprovechamiento forestal para uso doméstico</t>
  </si>
  <si>
    <t>Línea de Acción 2.5. Orientar y promover programas de reforestación protectora y restauración ecológica en áreas de interés hídrico y forestal</t>
  </si>
  <si>
    <t>Línea 3: POSICIONAMIENTO DE LA GOBERNANZA FORESTAL Y ESTRATEGIA DE PREVENCIÓN, CONTROL Y VIGILANCIA</t>
  </si>
  <si>
    <t>Línea de Acción 3.1. Prevención, Control y Vigilancia Forestal</t>
  </si>
  <si>
    <t>Línea de Acción 3.2. Desarrollo de estrategias para el monitoreo de las coberturas boscosas para la lucha contra la deforestación y degradación Forestal</t>
  </si>
  <si>
    <t>Línea de Acción 3.3. Prevención y control de incendios forestales y manejo de áreas susceptibles.</t>
  </si>
  <si>
    <t>Línea de Acción 3.4. Propiciar la vinculación activa de sectores productivos en la cadena forestal del departamento</t>
  </si>
  <si>
    <t>TOTAL DE AVANCE POR AÑOS</t>
  </si>
  <si>
    <t>TOTAL DE AVANCE</t>
  </si>
  <si>
    <t>Código</t>
  </si>
  <si>
    <t>Versión</t>
  </si>
  <si>
    <t>Fecha</t>
  </si>
  <si>
    <t>Línea 1: CONSERVACIÓN Y PROTECCIÓN DE LOS RECURSOS FORESTALES</t>
  </si>
  <si>
    <t>CUMPLE</t>
  </si>
  <si>
    <t>CU</t>
  </si>
  <si>
    <t>Cumplimiento de actividades por año</t>
  </si>
  <si>
    <t>PROYECTO EJECUTOR</t>
  </si>
  <si>
    <t>AÑO 1</t>
  </si>
  <si>
    <t>PROGRESO</t>
  </si>
  <si>
    <t>ACTIVIDAD EJECUTADA</t>
  </si>
  <si>
    <t>AÑO 3</t>
  </si>
  <si>
    <t>NO CUMPLE</t>
  </si>
  <si>
    <t>NCU</t>
  </si>
  <si>
    <t>Realizar inventarios de Flora y Fauna en áreas de conservación priorizadas y no evaluadas.</t>
  </si>
  <si>
    <t>Formular y ejecutar proyectos específicos en manejo y conservación de especies amenazadas</t>
  </si>
  <si>
    <t>Se realizó apoyo en la jornada de entrega de ramos artesanales en los veinticinco (25) municipios de la jurisdicción en el marco del domingo de ramos 2024, con el objeto de reducir el uso de la palma de cera, el cual es el habitad natural del periquito aliamarillo Pyrrhura calliptera.
Se participó en el taller práctico titulado “Monitoreo de la Ocupación y Coexistencia Gente-Oso: Módulo de Implementación”, realizado en el Parque Natural Nacional Chingaza y dirigido por el biólogo Robert Márquez, de la Alianza para la Conservación del Oso Andino (ABCA). Durante el taller, se fortalecieron las capacidades técnicas para evaluar la presencia del oso andino y se trabajó en la recolección de información que permitirá analizar las interacciones entre las comunidades y la especie, facilitando así la toma de decisiones para su conservación.</t>
  </si>
  <si>
    <t>Diseñar y elaborar publicaciones o material divulgativo sobre biodiversidad.</t>
  </si>
  <si>
    <t xml:space="preserve">Se desarrollaron y se divulgaron en las redes sociales corporativas, once (11) piezas gráficas y dos (2) audiovisuales relacionadas con el cuidado y la protección de la vida silvestre, reacciones en el caso de encuentros con animales silvestres y la historia de un caso exitoso de atención y rehabilitación de un mono aullador en el CAV-R. </t>
  </si>
  <si>
    <t>Implementar programas de educación ambiental para la conservación de especies (Flora y Fauna).</t>
  </si>
  <si>
    <t>Se han desarrollado cinco (5) actividades de socialización y concientización de la protección y conservación de fauna silvestre, donde se resalta la labor del CAV-R de Corpochivor, la importancia y los resultados del monitoreo constante de biodiversidad en la jurisdicción, y la ruta de atención a los eventos de interacción negativa fauna- hombre,  algunas de estas estrategias están relacionadas con la liberación de ejemplares de fauna a su habitad natural, en las mismas se describe los servicios eco sistémicos que brindan estos animales para fortalecer la empatía ambiental.</t>
  </si>
  <si>
    <t>Ejercer las acciones de administración del recurso flora y fauna.</t>
  </si>
  <si>
    <t>3202-2, 3202-1</t>
  </si>
  <si>
    <t>Promover proyectos de uso sostenible de los recursos biológicos a nivel de especies.</t>
  </si>
  <si>
    <t>Mantener  en funcionamiento el Centro de atención valoración y rehabilitación  de fauna silvestre.</t>
  </si>
  <si>
    <t>Se han atendido y valorado ciento veinte nueve (129) ejemplares de fauna silvestre en el Centro de Atención, Valoración y Rehabilitación CAVR de Corpochivor, esto mediante la contratación de un equipo interdisciplinario conformado por médicos veterinarios, zootecnistas, biólogos y técnicos, los cuales realizan evaluaciones de salud, comportamentales y nutricionales a los diferentes especímenes que ingresan, además se administran diversos tratamientos según especie, patología, edad y sexo.</t>
  </si>
  <si>
    <t>Investigación y manejo de la resolución de conflictos entre los seres humanos, la fauna silvestre y las especies invasoras</t>
  </si>
  <si>
    <t>Se ha atendido dieciséis (16) casos de interacción negativa fauna – hombre en los municipios de Garagoa, Guateque, La Capilla, Pachavita, Ramiriquí, San Luis de Gaceno, Campohermoso, Tibaná, Ciénega, Guayatá, Almeida y Santa María, donde se han visto involucrados ejemplares de: águilas, ken kenes, ardillas, jaguares, pumas y osos andinos. Se anexan las respuestas que incluyen la evaluación de los hechos y las recomendaciones según el caso.</t>
  </si>
  <si>
    <t>Declarar áreas protegidas de acuerdo a la normativa legal vigente.</t>
  </si>
  <si>
    <t>Actualizar y/o elaborar plan de manejo para áreas protegidas declaradas y/o  humedales</t>
  </si>
  <si>
    <t>Implementar planes de manejo de áreas protegidas declaradas y humedales.</t>
  </si>
  <si>
    <t>Facilitar y apoyar la adquisición de predios en zonas de interés hídrico, biológico y/o áreas protegidas.</t>
  </si>
  <si>
    <t>Realizar la delimitación de páramos y humedales de acuerdo a criterios establecidos por el MADS e Instituciones de Investigación.</t>
  </si>
  <si>
    <t>Fomentar la implementación de propuestas de incentivos para la conservación.</t>
  </si>
  <si>
    <t>Tiempo de Desarrollo</t>
  </si>
  <si>
    <t>Se propone un horizonte de evaluación anual, de conformidad a los objetivos y metas establecidas en el Plan de Acción Institucional y el Plan de Gestión Ambiental, ajustable según resultados y disponibilidad de recursos.</t>
  </si>
  <si>
    <t>Prioritariamente los bosques del tipo BD Db, El, M y Dl, así como los BFr Db, El, M y Dl, de las formaciones subtropical y tropical de la jurisdicción de la Corporación.</t>
  </si>
  <si>
    <t>TOTAL</t>
  </si>
  <si>
    <t>Realizar investigaciones sobre  autoecología y ecología de poblaciones de las especies vegetales arbóreas  y las comunidades forestales de los bosques naturales, priorizando aquellos tipos de bosque considerados estratégicos por la Corporación.</t>
  </si>
  <si>
    <t>Seleccionar bosques candidatos a ser manejados/restaurados, según criterios de biodiversidad, grado de fragmentación, intensidad de intervención antrópica, extensión y localización dentro de áreas de reserva forestal o áreas forestales protectoras.</t>
  </si>
  <si>
    <t>Desarrollo, aplicación y evaluación de Criterios e Indicadores (C&amp;I) para la Ordenación Forestal de los Bosques naturales de la jurisdicción.</t>
  </si>
  <si>
    <t>Efectuar diagnósticos silviculturales y formular tratamientos de manejo “in situ” basados en la regeneración natural por tipos de bosque seleccionados.</t>
  </si>
  <si>
    <t>Elaborar protocolos preliminares de manejo y restauración para cada tipo de bosque seleccionado.</t>
  </si>
  <si>
    <t>Desarrollar en campo los planes de manejo y restauración preliminares, cada uno en un área mínima propuesta de 50 hectáreas.</t>
  </si>
  <si>
    <t>Hacer monitoreo durante 5 años, mediante mediciones y evaluaciones anuales de parámetros ecológicos y silviculturales, con el fin de medir el grado de respuesta del bosque a  los tratamientos efectuados.</t>
  </si>
  <si>
    <t>Con base en los anteriores resultados, ajustar los planes y elaborar los protocolos del caso.</t>
  </si>
  <si>
    <r>
      <rPr>
        <sz val="7"/>
        <color theme="1"/>
        <rFont val="Times New Roman"/>
      </rPr>
      <t xml:space="preserve"> </t>
    </r>
    <r>
      <rPr>
        <sz val="9"/>
        <color theme="1"/>
        <rFont val="Times New Roman"/>
      </rPr>
      <t>Concertación con propietarios de predios.</t>
    </r>
  </si>
  <si>
    <t>Sensibilización  y capacitación a propietarios y comunitarios sobre normatividad y derechos/obligaciones en cuanto al manejo y la restauración de los bosque naturales.</t>
  </si>
  <si>
    <t>Capacitación técnica a los propietarios y comunitarios en cuanto al manejo y la restauración activa de las áreas remanentes de bosque natural.</t>
  </si>
  <si>
    <t>Elaboración de una estrategia de financiación compartida de las actividades de manejo y/o restauración activa.</t>
  </si>
  <si>
    <t>Actualizar y/o capacitar a los funcionarios de la Corporación en el tema  de Ordenación y manejo forestal definiéndose un equipo interdisciplinario.</t>
  </si>
  <si>
    <t>Se propone un horizonte de evaluación en periodos de 8 años, de conformidad a los objetivos y metas de los Planes de Acción Institucional, el Plan de Gestión Ambiental Regional y demás instrumentos de planificación, ajustable según resultados y disponibilidad de recursos.</t>
  </si>
  <si>
    <t>Realizar la catalogación de las especies arbóreas de los bosques naturales, tanto con base en los listados del Ministerio de Ambiente y Desarrollo Sostenible como una catalogación propia de CORPOCHIVOR detallada al nivel local.</t>
  </si>
  <si>
    <t>3202-2,3202-1</t>
  </si>
  <si>
    <t>Seleccionar un grupo de especies priorizando con base en criterios de: mayor peligro de pérdida, valor económico, social o cultural, particularidades biológicas.</t>
  </si>
  <si>
    <t>Determinar los métodos de reproducción de las especies seleccionadas.</t>
  </si>
  <si>
    <t>Iniciar estudios fenológicos de las especies seleccionadas.</t>
  </si>
  <si>
    <t>Definir sitios en donde se instalarán arboretums de las especies seleccionadas.</t>
  </si>
  <si>
    <t>Conseguir  y seleccionar “in situ” árboles portagranos de las especies seleccionadas.</t>
  </si>
  <si>
    <t>Establecer un protocolo de reproducción de las especies de interés.</t>
  </si>
  <si>
    <t>Establecer en campo los arboretums respectivos, según requerimientos  edáficos y climáticos de las especies.</t>
  </si>
  <si>
    <t xml:space="preserve">Hacer mantenimiento y monitoreo permanente a los árboles portagranos y a los arboretums establecidos. </t>
  </si>
  <si>
    <t>Elaboración de una estrategia de financiación de esta línea de acción.</t>
  </si>
  <si>
    <t>Actualizar y/o capacitar a los funcionarios de la Corporación en el tema definiéndose un equipo interdisciplinario.</t>
  </si>
  <si>
    <t>Se propone un horizonte inicial de tiempo de 10 años,  ajustable según resultados y disponibilidad de recursos.</t>
  </si>
  <si>
    <t>Bosques de toda la jurisdicción de la Corporación.</t>
  </si>
  <si>
    <t>Selección y priorización de microcuencas y áreas objeto de recuperación con base en las variables de estado del conflicto de uso del suelo, tipo y grado de erosión, grado de presión antrópica, extensión de relictos de bosque natural, actitud y participación de las comunidades locales y localización de las áreas en zonas de reserva y/o protección forestal declaradas por el PGOF.</t>
  </si>
  <si>
    <r>
      <rPr>
        <sz val="7"/>
        <color theme="1"/>
        <rFont val="Times New Roman"/>
      </rPr>
      <t xml:space="preserve"> </t>
    </r>
    <r>
      <rPr>
        <sz val="9"/>
        <color theme="1"/>
        <rFont val="Times New Roman"/>
      </rPr>
      <t>Elaboración de cartografía temática de las áreas seleccionadas y priorizadas.</t>
    </r>
  </si>
  <si>
    <t>3202-1,</t>
  </si>
  <si>
    <r>
      <rPr>
        <sz val="7"/>
        <color theme="1"/>
        <rFont val="Times New Roman"/>
      </rPr>
      <t xml:space="preserve"> </t>
    </r>
    <r>
      <rPr>
        <sz val="9"/>
        <color theme="1"/>
        <rFont val="Times New Roman"/>
      </rPr>
      <t>Concertación con propietarios de predios.</t>
    </r>
  </si>
  <si>
    <t>Sensibilización y capacitación a propietarios y comunitarios sobre normatividad y derechos/obligaciones en cuanto a conservación de las cuencas y sus áreas de cauces.</t>
  </si>
  <si>
    <t>3205-1, 3203-1</t>
  </si>
  <si>
    <t>Elaboración de un protocolo técnico y socioeconómico de reforestación y restauración ecológica en áreas de nacimientos y cauces de aguas.</t>
  </si>
  <si>
    <t>3202-1,3203-1</t>
  </si>
  <si>
    <t>Selección técnica de las especies aptas para la reforestación protectora y restauración ecológica de las rondas hídricas.</t>
  </si>
  <si>
    <t>Capacitación técnica a los propietarios y comunitarios en cuanto a la conservación/restauración de las áreas remanentes de bosque natural.</t>
  </si>
  <si>
    <r>
      <rPr>
        <sz val="7"/>
        <color theme="1"/>
        <rFont val="Times New Roman"/>
      </rPr>
      <t xml:space="preserve">  </t>
    </r>
    <r>
      <rPr>
        <sz val="9"/>
        <color theme="1"/>
        <rFont val="Times New Roman"/>
      </rPr>
      <t>Elaboración de una estrategia de financiación compartida de las actividades de reforestación protectora y/o restauración ecológica.</t>
    </r>
  </si>
  <si>
    <r>
      <rPr>
        <sz val="7"/>
        <color theme="1"/>
        <rFont val="Times New Roman"/>
      </rPr>
      <t xml:space="preserve">  </t>
    </r>
    <r>
      <rPr>
        <sz val="9"/>
        <color theme="1"/>
        <rFont val="Times New Roman"/>
      </rPr>
      <t>Seguimiento al comportamiento de las plantaciones forestales y/o los bosques naturales restaurados.</t>
    </r>
  </si>
  <si>
    <t>Actualizar y/o capacitar a los funcionarios de la Corporación en el tema</t>
  </si>
  <si>
    <t>Se propone un horizonte de evaluación en periodos de 4 años, de conformidad a los objetivos y metas de los Planes de Acción Institucional, el Plan de Gestión Ambiental Regional y demás instrumentos de planificación, ajustable según resultados y disponibilidad de recursos.</t>
  </si>
  <si>
    <t xml:space="preserve">Prioritariamente las microcuencas hidrográficas de la zona de vida montano alto y subpáramo, ubicadas en las zonas de reserva forestal y áreas forestales protectoras definidas por el PGOF. </t>
  </si>
  <si>
    <t>Línea 2: CONSERVACIÓN Y PROTECCIÓN DE LOS RECURSOS FORESTALES PROMOCIÓN DEL DESARROLLO PRODUCTIVO A PARTIR DE LOS RECURSOS FORESTALES</t>
  </si>
  <si>
    <t>Determinar y describir los PFNM existentes en los ecosistemas forestales regionales, con base en estudios de campo y de consulta de los pobladores locales, especialmente los rurales.</t>
  </si>
  <si>
    <t>Preseleccionar y priorizar  las especies y los PFNM, con base en criterios de alto potencial económico, existencia de mercados, valor sociocultural para las poblaciones locales y existencias de poblaciones viables de las especies generadoras de los mismos.</t>
  </si>
  <si>
    <t>ITEM</t>
  </si>
  <si>
    <t>NÚMERO</t>
  </si>
  <si>
    <t>Realizar estudios de poblaciones de las especies seleccionadas.</t>
  </si>
  <si>
    <t xml:space="preserve"> Efectuar los estudios económicos y de mercado de las especies preseleccionadas.</t>
  </si>
  <si>
    <t xml:space="preserve">Con base en los resultados del estudio de poblaciones y económicos, hacer la selección final de las especies objeto del estudio </t>
  </si>
  <si>
    <t xml:space="preserve"> Estructurar los protocolos de cosecha y beneficio de los PFNM de las especies seleccionadas.</t>
  </si>
  <si>
    <t>Crear y/o desarrollar los mercados para los PFNM de las especies seleccionadas.</t>
  </si>
  <si>
    <t>Capacitar a los comunitarios y/o propietarios de bosques en las tecnologías de cosecha y beneficio de los PFNM.</t>
  </si>
  <si>
    <t>Organizar y dotar a los comunitarios para las actividades de cosecha, beneficio y comercialización de los PFNM.</t>
  </si>
  <si>
    <t>Crear una normatividad especial para los PFNM regionales y socializarla entre los participantes en el proceso de PFNM.</t>
  </si>
  <si>
    <t xml:space="preserve"> Determinar y fomentar los métodos de reproducción de las especies seleccionadas para PFNM para aplicar planes de reposición, renovación o mejoramiento de las especies generadoras de PFNM.</t>
  </si>
  <si>
    <t>Se propone un horizonte inicial de tiempo de 4 años, ajustable a 8 años según resultados y disponibilidad de recursos.</t>
  </si>
  <si>
    <t>Bosques de toda la jurisdicción de la Corporación, con énfasis en los bosques de los pisos subtropical y tropical.</t>
  </si>
  <si>
    <t>Identificar y determinar los bosques prioritarios para desarrollar esta iniciativa.</t>
  </si>
  <si>
    <t>Realizar los estudios para diseñar un esquema de compensación por servicios ecosistémicos para la conservación de las coberturas boscosas, como estrategia para la regulación del ciclo hidrológico y el secuestro y/o manutención del stock de carbono en la jurisdicción de CORPOCHIVOR.</t>
  </si>
  <si>
    <t xml:space="preserve"> Sensibilizar y capacitar a los comunitarios y propietarios de bosques acerca de los objetivos, potencialidades y tecnologías de mecanismo de desarrollo limpio, REDD y Pago por Servicios Ambientales-PAS.</t>
  </si>
  <si>
    <t>Organizar a los propietarios de los bosques evaluados y valorados, para efectuar la comercialización y transacción de los servicios ambientales, con la asesoría de la Corporación.</t>
  </si>
  <si>
    <t>Crear o mejorar el marco legal regional (a partir de la Corporación) para facilitar estos procesos.</t>
  </si>
  <si>
    <t>Llevar a escala real el desarrollo de esta iniciativa.</t>
  </si>
  <si>
    <t>Se propone un horizonte inicial de tiempo de 4 años, ajustable al largo plazo según resultados entonces alcanzados.</t>
  </si>
  <si>
    <t>Bosques de toda la jurisdicción de la Corporación, con énfasis en los bosques de mayor extensión representativa.</t>
  </si>
  <si>
    <t xml:space="preserve"> Elaborar un Plan de Desarrollo Agroforestal Regional.</t>
  </si>
  <si>
    <t>Promover la agroforestería entre los productores y las entidades regionales, como estrategia viable para el desarrollo socioeconómico.</t>
  </si>
  <si>
    <t xml:space="preserve"> Realizar una caracterización de los sistemas de producción existentes en la jurisdicción de la corporación</t>
  </si>
  <si>
    <t xml:space="preserve"> Determinar los sistemas de producción susceptibles, necesarios o viables de ser mejorados con base en la incorporación de sistemas agroforestales. </t>
  </si>
  <si>
    <t>Hacer  el diseño de los sistemas agroforestales correspondientes.</t>
  </si>
  <si>
    <t xml:space="preserve"> </t>
  </si>
  <si>
    <t xml:space="preserve"> Desarrollar una estrategia financiera para establecer y manejar los sistemas  agroforestales diseñados.</t>
  </si>
  <si>
    <t>Seleccionar los productores con los cuales se hará el desarrollo piloto de los sistemas agroforestales diseñados.</t>
  </si>
  <si>
    <t>De acuerdo al lineamiento y al cumplimiento de criterios de elegibilidad se seleccionaron 26 productores habitantes de páramo de implementar sistemas de producción que incluyen la siembra de un área de reforestación de especies nativas en el área mencionada anteriormente</t>
  </si>
  <si>
    <t>Concertar con dichos productores la iniciativa.</t>
  </si>
  <si>
    <t>Hace parte de la implementación de cada sistema productivo concertar y explicar a los beneficiarios vinculados de la implementación del  piloto en reconversión la manera en la cual se deben sembrar, la medida teniendo en cuenta la variedad nativa de cada páramo</t>
  </si>
  <si>
    <t>Capacitar a los productores acerca  de los sistemas agroforestales a establecer.</t>
  </si>
  <si>
    <t>3202-2 / 3202-1/3201-1</t>
  </si>
  <si>
    <t xml:space="preserve"> Instalar en campo parcelas de los sistemas agroforestales, a escala que permita su aplicación, evaluación y validación reales; lo que está relacionado con el tamaño de los predios y la disponibilidad de los recursos requeridos. </t>
  </si>
  <si>
    <t>Hacer mediciones de evaluación de productividad y resultados ambientales a cada sistema agroforestal.</t>
  </si>
  <si>
    <t>Evaluar conjuntamente con los productores y otros comunitarios la viabilidad de los sistemas probados.</t>
  </si>
  <si>
    <t>La implementación del Piloto en Reconversión insta realizar el seguimiento de cada sistema con una periodicidad anual por 4 años</t>
  </si>
  <si>
    <t>En caso de resultar viables, realizar el fomento masivo de los sistemas agroforestales.</t>
  </si>
  <si>
    <t>Crear o actualizar una normatividad apropiada para facilitar la actividad agroforestal en la región.</t>
  </si>
  <si>
    <t>Actualizar y/o capacitar a los funcionarios de la Corporación en el tema definiéndose un equipo interdisciplinario para su desarrollo.</t>
  </si>
  <si>
    <t>Se propone un horizonte inicial de tiempo de 5 años,  ajustable al largo plazo según resultados entonces alcanzados.</t>
  </si>
  <si>
    <t>Toda la jurisdicción de la Corporación.</t>
  </si>
  <si>
    <t>Identificar y caracterizar las técnicas de aprovechamiento actualmente utilizadas en la región.</t>
  </si>
  <si>
    <t>Con base en rendimientos, costos y daños causados al ecosistema forestal, hacer una matriz de evaluación y calificación de las técnicas empleadas.</t>
  </si>
  <si>
    <t>Determinar aquellas técnicas y actividades susceptibles de ser cambiadas o mejoradas.</t>
  </si>
  <si>
    <t>Elaborar un protocolo de aprovechamiento viable para los bosques regionales y en el marco de la economía de subsistencia, no del aprovechamiento comercial.</t>
  </si>
  <si>
    <t>Probar, validar y ajustar el protocolo con base en pruebas de campo.</t>
  </si>
  <si>
    <t>Socializar el protocolo ante los propietarios de bosques y otros actores del aprovechamiento forestal.</t>
  </si>
  <si>
    <t>Realizar capacitaciones prácticas a grupos focales.</t>
  </si>
  <si>
    <t>Efectuar los  ajustes a las normas de la Corporación para darle vinculación legal al protocolo de aprovechamiento.</t>
  </si>
  <si>
    <t>Crear el esquema institucional para prestar asistencia técnica a los productores rurales.</t>
  </si>
  <si>
    <t>Generar cartillas, instructivos u otros tipos de documentos didácticos.</t>
  </si>
  <si>
    <t>Se realizaron actividades de socialización y difusión del POF a nivel interno a los contratista y funcionario</t>
  </si>
  <si>
    <t>Se propone un horizonte inicial de tiempo de 3 años, ajustable al largo plazo según resultados entonces alcanzados.</t>
  </si>
  <si>
    <t xml:space="preserve">Toda la jurisdicción de la Corporación, con énfasis en los bosques de los pisos subtropical y tropical, así como en las Unidades Administrativas de Ordenación Forestal de Bijagual, Cuenca Alta, Mamapacha y Oriente. </t>
  </si>
  <si>
    <t>Promover la generación de conocimiento, la investigación, y ejecución de lineamientos técnicos para el desarrollo de actividades silviculturales y de restauración de áreas disturbadas, deforestadas y/o degradadas.</t>
  </si>
  <si>
    <t xml:space="preserve"> Identificar y priorizar áreas deforestadas y degradadas por actividades antrópicas en las cuales por sus condiciones biofísicas y aptitud del uso del suelo requieran el establecimiento de plantaciones forestales con fines protectores o el desarrollo de acciones de restauración ecológica (pasiva o activa). </t>
  </si>
  <si>
    <t xml:space="preserve"> Consolidar el proceso silvicultural de planificación, operación y mantenimiento de los viveros forestales ubicados en los municipios de Macanal y Ramiriquí a fin de garantizar la producción de material vegetal en las cantidades y calidad requerida. </t>
  </si>
  <si>
    <t>Operación y funcionamiento de viveros forestales para la producción de material vegetal con un total de 30120  plántulas  en la vigencia 2024.</t>
  </si>
  <si>
    <t xml:space="preserve">Ejecutar en cooperación y apoyo de las entidades territoriales, organizaciones de base y comunidades locales el establecimiento y mantenimiento de plantaciones forestales y  sistemas agroforestales o silvopastoriles, con el fin de incrementar la masa boscosa en el área de la jurisdicción y consolidar un proceso de planificación y manejo forestal. </t>
  </si>
  <si>
    <t>5 Socialización de los programas de reforestación y/o restauración ecológica con la comunidad en lo que va de vigencia del 2024</t>
  </si>
  <si>
    <t>Toda la jurisdicción de la Corporación, con énfasis en áreas de interés hídrico y forestal degradas y deforestadas por acciones antrópicas.</t>
  </si>
  <si>
    <t xml:space="preserve">Diseñar, revisar y/o actualizar los instructivos de procedimiento de seguimiento, control y vigilancia forestal de la Corporación. </t>
  </si>
  <si>
    <t>Realizar actividades de prevención, seguimiento, control y vigilancia con énfasis en sitios de mayor presión sobre el bosque natural.</t>
  </si>
  <si>
    <t>Realizar actividades de seguimiento, control y vigilancia en centros de transformación y comercialización.</t>
  </si>
  <si>
    <t>Revisión y ajustes en diseño y modalidades de implementación de operativos a lo largo de la cadena forestal productiva, así como activar y legalizar el comité de control y vigilancia con seguimiento.</t>
  </si>
  <si>
    <r>
      <rPr>
        <sz val="9"/>
        <color theme="1"/>
        <rFont val="Times New Roman"/>
      </rPr>
      <t> </t>
    </r>
    <r>
      <rPr>
        <sz val="9"/>
        <color theme="1"/>
        <rFont val="Arial"/>
      </rPr>
      <t>Diseño y elaboración de guías técnicas para identificación de productos maderables y no maderables de mayor comercialización, en operativos de control.</t>
    </r>
  </si>
  <si>
    <t>Estructurar protocolos de campo  para visitas técnicas de revisión de planes de manejo, aprovechamiento, control e inspección de empresas  de   transformación    o comercialización de productos forestales.</t>
  </si>
  <si>
    <t>3202-1/3299-1</t>
  </si>
  <si>
    <r>
      <rPr>
        <sz val="9"/>
        <color theme="1"/>
        <rFont val="Times New Roman"/>
      </rPr>
      <t xml:space="preserve"> </t>
    </r>
    <r>
      <rPr>
        <sz val="9"/>
        <color theme="1"/>
        <rFont val="Arial"/>
      </rPr>
      <t>Coordinar con el Ministerio de Ambiente, Vivienda y Desarrollo Territorial, Corporación Autónomas Regionales, Policía Nacional, Fiscalía (Unidad Nacional de delitos ambientales), entes territoriales, ministerio público y/o Ejercito; operativos contra el tráfico de madera ilegal proveniente de los bosque.</t>
    </r>
  </si>
  <si>
    <t xml:space="preserve">Establecer procedimientos e instructivos  para la adopción de las medidas posteriores a la aprehensión preventiva, restitución o decomiso de especímenes de especies silvestres provenientes de los bosques naturales. </t>
  </si>
  <si>
    <t>Establecer un plan de capacitación integrada a funcionarios técnicos y jurídicos de la Corporación.</t>
  </si>
  <si>
    <t>Atención efectiva a denuncias e infracciones ambientales de acuerdo con la normatividad vigente.</t>
  </si>
  <si>
    <t>Unificación y reducción de tiempos de trámites.</t>
  </si>
  <si>
    <t>3299-1,3202-1</t>
  </si>
  <si>
    <t xml:space="preserve">Adoptar medidas administrativas, financieras y presupuestales para asegurar la disponibilidad de recursos humanos, técnicos, condiciones, y facilidades logísticas y operativas para llevar a cabo las funciones de seguimiento, control y vigilancia forestal de la Corporación. </t>
  </si>
  <si>
    <t xml:space="preserve">Divulgación de legislación y manejo forestal en medios masivos de comunicación dispuestos por la Corporación. </t>
  </si>
  <si>
    <t>Diseño e implementación de campaña de publicidad y distribución de material divulgativo.</t>
  </si>
  <si>
    <t xml:space="preserve">Toda la jurisdicción de la Corporación, con énfasis en las áreas boscosas de las Unidades Administrativas de Ordenación Forestal de Bijagual, Mamapacha y Pie de Monte.  </t>
  </si>
  <si>
    <t>Generar información confiable sobre la extensión, distribución y los cambios en la cobertura boscosa a nivel regional y municipal, a una escala máxima 1:25.000.</t>
  </si>
  <si>
    <t>Determinar y reportar la tasa de deforestación a nivel regional y municipal de conformidad a especificaciones establecidas por el Ministerio de Ambiente y Desarrollo Sostenible y el IDEAM que cumpla con los requerimientos de la Convención Marco de Naciones Unidas sobre el Cambio Climático -CMNUCC-, y otras iniciativas de reporte de cifras forestales.</t>
  </si>
  <si>
    <t>Actualizar y generar periódicamente información oportuna, coherente, transparente, exhaustiva, completa, precisa y comparable sobre la distribución, extensión y cambios en el tiempo de la cobertura de bosque, que permita la generación de un esquema de seguimiento efectivo de esta cobertura a nivel regional y municipal.</t>
  </si>
  <si>
    <t>Analizar y generar acciones y estrategias para contrarrestar la conversión directa y/o inducida de la cobertura bosque a otro tipo de cobertura de la tierra.</t>
  </si>
  <si>
    <t>Capacitar a los funcionarios de la Corporación en el tema definiéndose un equipo interdisciplinario para su desarrollo.</t>
  </si>
  <si>
    <t>Se propone un horizonte de evaluación de mínimo cada 2 años, de conformidad a los objetivos y metas establecidas en el Plan de Acción Institucional y el Plan de Gestión Ambiental, ajustable según resultados y disponibilidad de recursos.</t>
  </si>
  <si>
    <t xml:space="preserve">Promover la generación de conocimiento, la investigación, y ejecución de lineamientos técnicos para la interpretación de la ocurrencia histórica y zonificación de riesgo por incendios forestales en la jurisdicción de la Corporación. </t>
  </si>
  <si>
    <t>Seguimiento a la implementación de los planes de contingencia contra incendios forestales para municipios con recurrencia de eventos.</t>
  </si>
  <si>
    <t>Implementar acciones de restauración ecológica, recuperación y rehabilitación de áreas disturbadas y afectadas por incendios forestales.</t>
  </si>
  <si>
    <t>Conformación y dotación de centros de reacción inmediata para control y extinción de incendios  forestales.</t>
  </si>
  <si>
    <t>Diseño y elaboración de material divulgativo enfocado a la reducción, control y extinción de incendios forestales en los 25 municipios de la jurisdicción.</t>
  </si>
  <si>
    <r>
      <rPr>
        <sz val="9"/>
        <color theme="1"/>
        <rFont val="Arial"/>
      </rPr>
      <t>g)</t>
    </r>
    <r>
      <rPr>
        <sz val="9"/>
        <color theme="1"/>
        <rFont val="Times New Roman"/>
      </rPr>
      <t xml:space="preserve">   </t>
    </r>
    <r>
      <rPr>
        <sz val="9"/>
        <color theme="1"/>
        <rFont val="Arial"/>
      </rPr>
      <t>Desarrollar programas educativos y de divulgación a la comunidad en todos los aspectos relacionados con incendios forestales.</t>
    </r>
  </si>
  <si>
    <t>Capacitaciones a las comunidades, en temas de reducción y conocimiento de riesgo a incendios forestales y el manejo post desastre</t>
  </si>
  <si>
    <t>Toda la jurisdicción de la Corporación, con especial énfasis en las áreas o municipios con mayor ocurrencia histórica de incendios forestales.</t>
  </si>
  <si>
    <r>
      <rPr>
        <sz val="9"/>
        <color theme="1"/>
        <rFont val="Times New Roman"/>
      </rPr>
      <t xml:space="preserve">  </t>
    </r>
    <r>
      <rPr>
        <sz val="9"/>
        <color theme="1"/>
        <rFont val="Arial"/>
      </rPr>
      <t>Identificar y articular la institucionalidad pública y privada para el apoyo, promoción y desarrollo de la cadena productiva forestal y de otros sectores productivos, bajo las premisas del manejo forestal sostenible (MFS) y del encadenamiento productivo forestal.</t>
    </r>
  </si>
  <si>
    <r>
      <rPr>
        <sz val="9"/>
        <color theme="1"/>
        <rFont val="Times New Roman"/>
      </rPr>
      <t xml:space="preserve">  </t>
    </r>
    <r>
      <rPr>
        <sz val="9"/>
        <color theme="1"/>
        <rFont val="Arial"/>
      </rPr>
      <t>Generar información y estadísticas sobre la productividad de la industria regional y utilización de los recursos empleados (humanos, técnicos, y financieros) y su relación con la presión sobre el bosque natural y problemáticas ambientales con el fin de estableces estrategias para el manejo forestal sostenible (MFS).</t>
    </r>
  </si>
  <si>
    <t xml:space="preserve">Prestar asistencia técnica a los eslabones de la cadena forestal en relación al componente ambiental y legal. </t>
  </si>
  <si>
    <r>
      <rPr>
        <sz val="9"/>
        <color theme="1"/>
        <rFont val="Times New Roman"/>
      </rPr>
      <t xml:space="preserve"> </t>
    </r>
    <r>
      <rPr>
        <sz val="9"/>
        <color theme="1"/>
        <rFont val="Arial"/>
      </rPr>
      <t xml:space="preserve">Identificación de productos maderables y no maderables con potencial de comercialización, asegurando la continuidad de los procesos ecológicos y evolutivos naturales para mantener la diversidad biológica de la región. </t>
    </r>
  </si>
  <si>
    <t>Realizar capacitación en identificación de maderas y productos no maderables  de mayor comercialización a aliados estratégicos de la cadena productiva forestal.</t>
  </si>
  <si>
    <t xml:space="preserve">Desarrollo de campañas de sensibilización y educación ambiental. </t>
  </si>
  <si>
    <r>
      <rPr>
        <sz val="9"/>
        <color theme="1"/>
        <rFont val="Times New Roman"/>
      </rPr>
      <t xml:space="preserve">  </t>
    </r>
    <r>
      <rPr>
        <sz val="9"/>
        <color theme="1"/>
        <rFont val="Arial"/>
      </rPr>
      <t>Motivar a las empresas para el desarrollo de temas en responsabilidad ambiental y social.</t>
    </r>
  </si>
  <si>
    <t>Se propone un horizonte de evaluación anual, de conformidad a los objetivos y metas establecidas en el acuerdo regional de competitividad cadena productiva forestal, de maderas, tableros, muebles y productos de madera de Boyacá.</t>
  </si>
  <si>
    <t xml:space="preserve">Toda la jurisdicción de la Corporación, con especial énfasis en los municipios con mayor productividad e industria forestal. </t>
  </si>
  <si>
    <t>Se realizó la compilación de la Información en la matriz RE-OA-13 Seguimiento al plan de Ordenación Forestal correspondiente al 01 de Enero al 13 de Diciembre del 2024</t>
  </si>
  <si>
    <t xml:space="preserve">
Se actualizó en el marco del Sistema Integrado de Gestión de la Calidad el Procedimiento PD-AA-11 Régimen de uso y aprovechamiento del recurso flora (Versión 8) y en el marco del proyecto Gestión Integral del Recurso Forestal adscrito a la Subdirección de Gestión Ambiental, se atienden trámites relacionados con uso, manejo, aprovechamiento y administración de los recursos forestales</t>
  </si>
  <si>
    <t xml:space="preserve">En el marco del proyecto Gestión Integral del Recurso Forestal adscrito a la Subdirección de Gestión Ambiental y del Programa de Forestería Comunitario (PFC), en desarrollo de sistemas forestales y de restauración ecológica, como de la Operación de los viveros forestales, se fomento la propagación de las especies Guadua y Vetiver, material vegetal que fue utilizado en la ejecución del establecimiento de sistemas forestales para la protección de suelos degradados o con procesos geodinámicos. </t>
  </si>
  <si>
    <t>Se presento por parte de la Subdirección de Planeación en sesión del Consejo Directivo del 19-12-24 la presentación para aprobación, el proyecto de acuerdo “por el cual se adopta el Plan de Manejo del Distrito Regional de Manejo Integrado (DRMI) Cuchilla Buenavista, en los municipios de Campohermoso y Macanal.</t>
  </si>
  <si>
    <t xml:space="preserve">En el marco del proyecto FCA 2024 denominado: “Implementación del esquema de retribución por servicios ambientales (ERSA) para la regulación de servicios ecosistémicos en la jurisdicción de CORPOCHIVOR”, a través del Contrato de Prestación de Servicios No. 562-24, se realizó la implementación de la sexta fase del Esquema ERSA.  
</t>
  </si>
  <si>
    <t>Se realizó 25 espacios de Conversatorios de Bosques en los 25 municipios de la Jurisdicción, donde se tocó el tema del registro de Libro de Operaciones, durante los meses de Julio, Agosto, Septiembre y Noviembre para un total de 267 participantes. Se realizó 5 Capacitaciones para el registro de Libro de Operaciones en los meses de Noviembre y Diciembre en los Municipios de Jenesano, Tibaná, Garagoa, Guateque, y Ramiriquí con un total de 23 participantes</t>
  </si>
  <si>
    <t>Se realizó 25 espacios de Conversatorios de Bosques en los 25 municipios de la Jurisdicción, donde se tocó el tema del registro de Libro de Operaciones, durante los meses de Julio, Agosto, Septiembre y Noviembre para un total de 267 participantes.</t>
  </si>
  <si>
    <t>Se ejecuto el proyecto FCA 2024 denominado: “Implementación del esquema de retribución por servicios ambientales (ERSA) para la regulación de servicios ecosistémicos en la jurisdicción de CORPOCHIVOR”, a través del Contrato de Prestación de Servicios No. 562-24, con una inversión de $1.011.653.000 de los cuales se otorgaron incentivos por un valor de $376.797.033, de los cuales $210.081.133 fueron entregados en bienes y servicios como herramientas, tanques, cercas, entre otros, y $166.716.000 en incentivos económicos.</t>
  </si>
  <si>
    <t xml:space="preserve">En ejecución de la sexta fase del Esquema ERSA a través del proyecto FCA 2024 denominado: “Implementación del esquema de retribución por servicios ambientales (ERSA) para la regulación de servicios ecosistémicos en la jurisdicción de CORPOCHIVOR”, a través del Contrato de Prestación de Servicios No. 562-24, se concertó con Usuarios beneficiados la intervención de 95 predios con áreas bajo acuerdos de conservación, mediante acciones de restauración o preservación. </t>
  </si>
  <si>
    <t>Según la Evaluación Regional del Agua (ERA), en el área de estudio se identifican 96 microcuencas con vulnerabilidad media al desabastecimiento hídrico debido a su baja capacidad de retención de agua y presiones leves sobre los recursos hídricos superficiales. Las microcuencas con mayor presión se ubican en la parte superior de la subzona hidrográfica del río Garagoa, donde 2 presentan vulnerabilidad alta y 3 muy alta. En condiciones hidrológicas secas, esta tendencia se intensifica, con 16 microcuencas clasificadas como de vulnerabilidad alta y 12 como de vulnerabilidad muy alta, destacándose por su baja capacidad hidrológica y una presión hídrica que aumenta considerablemente en años secos.</t>
  </si>
  <si>
    <t xml:space="preserve">Se realizó 25 espacios de Conversatorios de Bosques en los 25 municipios de la Jurisdicción, donde se tocó el tema del registro de Libro de Operaciones, durante los meses de Julio, Agosto, Septiembre y Noviembre para un total de 267 participantes.
</t>
  </si>
  <si>
    <t xml:space="preserve">Corpochivor para el desarrollo de actividades de restauración, requiere contar con la disponibilidad de material vegetal de especies nativas, para lo cual se desarrolla la operación y funcionamiento de dos viveros forestales, en los cuales se adelanta la propagación de especies nativas, dentro de las cuales está la propagación de especies en peligro crítico así:
•	Vivero Puente Bata registrado ante el Instituto Agropecuario ICA, mediante Resolución No. 00018861 de fecha 13-12-2016 y por la cual se otorga el registro como Productor y Distribuidor de material de propagación-plántulas de especies forestales al vivero "El Aniversario" localizado en el municipio de Ramiriquí, para la propagación de las siguientes especies: Abutilon (Abutilon pictum),  Acacia blanca (Acacia decurrens), Acacia japonesa (Acacia melanoxylon), Alcaparro enano (Senna multiglandulosa), Alcaparro gigante (Cassia velutina), Aliso (Alnus acuminata), Arboloco (Smallanthus pyramidalis), Arrayán (Myrcianthes leucoxyla), Hayuelo (Dodonea viscosa), Baluy (Erythrina edulis), Botón de oro (Tithonia diversifolia), Bugambil (Bougainvillea glabra), Caballero de la noche (Cestrum nocturnum), Callistemon (Callistemon), Cajeto garagay (Citarexylum suflavescens), Caucho sabanero (Ficus soatensis), Cayeno (Hibiscus rosa), Cedrela (Cedrela montana), Cedro nogal (Juglans neotropica), Cerezo (Prunus serótina), Chicalá (Tecoma stans), Chilco (Fuchsia magellanica), Ciprés (Cupressus lusitanica), Ciro (Baccharis macrantha), Corono (Xylosma spiculifera), Cucharo (Myrsine guianensis), Dividi de tierra fría (Caesalpinia spinosa), Duranta limon (Duranta sp.), Duranta lisa (Duranta repens), Duraznillo velitas (Abatia parviflora), Endrino (Prunus sp.), Espino (Duranta mutisii), Eucalipto globulos (Eucalyptus globulus), Eucalipto grandis (Eucalyptus grandis), Eugenia (Eugenia myrtifolia), Fique (Furcraea acaulis), Guamo (Inga densiflora benth), Guayacán (Lafoensia acuminata), Holly espinoso (Pyracantha coccinea), Holly liso (Cotoneaster panosa), Laurel de cera (Morella pubescens), Laurel jazmín (Pittosporum undulatum), Mangle (Escallonia pendula), Mano de oso (Oreopanax floribundus), Mimbre (Salix viminalis), Mortiño (Hesperomeles goudotiana), Patula (Pinus patula), Raque (Vallea stipularis), Roble (Quercus humboldtii), Ruque (Viburnum tryphyllum), Sauce (Salix babylonica), Sauco (Sambucus peruviana),  Siete cueros (Tibouchina urvilleana), Tibar (Escallonia paniculata), Tilo (Sambucus sp.), Totumo de paramo (Crescentia cujete), Trompeto (Bocconia frutescens), Tuno (Miconia sp.).
•	Vivero Puente Bata: registrado ante el Instituto Agropecuario ICA, mediante Resolución No. 00018895 de fecha 13-12-2016 y por la cual se otorga el registro como Productor y Distribuidor de material de propagación-plántulas de especies forestales al vivero "Puente Bata", localizado en el municipio de Macanal, para la propagación de las siguientes especies: Cayeno (Hibiscus rosa-sinensis), Cedro rosado (Cedrela odorata),  Champa (Campomanesia lineatifolia), Chicala (Tecoma stans), Ciprés (Cupressus lisitanica), Eucalipto (Eucalyptus grandis), Eugenia (Eugenia myrtifolia), Gaque (Clusia multiflora), Guadua (Guadua angustifolia), Gualanday (Jacaranda caucana), Guarumo (Cecropia peltata), Guayacán (Lafoensia acuminata), Holly liso (Cotoneaster pannosa), Igua (Pseudosamanea guachapele), Leucaena (Leucaena leucocephala), Limon swinglia (Swinglia glutinosa), Nacedero (Trichanthera gigantea), Nogal cafetero (Cordia alliodora), Ocobo (Tabebuia rosea), Palo cruz (Zygia longifolia),  Pino patula (Pinus patula), Pino romeron (Retrophyllum rospigliosii), Saman (Samanea saman), Vetiver (Vetiveria zizanioides), Yopo (Anadenanthera peregrina).
</t>
  </si>
  <si>
    <t xml:space="preserve">Se dieron directrices y lineamientos de los aspectos técnicos, administrativos y logísticos al Grupo Técnico adscrito al Programa de Forestería Comunitario (PFC), para la atención de trámites y solicitudes relacionadas con el establecimiento de sistemas forestal y de restauración ecológica 2024 y desarrollo de las actividades de mantenimiento a las plantaciones 2022 y 2023, de conformidad al Instructivo IT-DS-01. </t>
  </si>
  <si>
    <t>Con base a la publicación de la publicación Especies Forestales no Maderables de CORPOCHIVOR, "Una mirada a los regalos del bosque", que permitió identificar a través de talleres y recorridos en campo, 245 especies botánicas de plantas vasculares empleadas en prácticas tradicionales heredadas por nuestros ancestros y documentando 109 fichas de 136 especies priorizadas, de las cuales se obtienen productos diferentes a la madera mediante prácticas sostenibles con el ambiente, que no implican la tala del bosque y la pérdida de la biodiversidad, se avanzo en el municipio en generar capacidades para el aprovechamiento legal y sostenible de la especies Gaita</t>
  </si>
  <si>
    <t>Se cuenta con los protocolos para el uso y manejo de PFNm de las especies: Chin (Arundo donax), Fique ( Furquea cabuya) y Paja Blanca (Calamagrostis effusa)</t>
  </si>
  <si>
    <t xml:space="preserve">Con base a la evaluación de los C&amp;I del POF, Indicador 7.1. “Cantidad y valor de los productos forestales maderables y no maderables utilizados para satisfacer necesidades de uso doméstico”, se generó información de mercado de las especies forestales 
</t>
  </si>
  <si>
    <t>De acuerdo con los estudios generados con la publicación Especies Forestales no Maderables de CORPOCHIVOR, "Una mirada a los regalos del bosque", se tiene identificadas 245 especies botánicas de plantas vasculares empleadas en prácticas tradicionales, de las cuales  se cuenta con 109 fichas de 136 especies priorizadas, de las cuales se obtienen productos diferentes a la madera mediante prácticas sostenibles con el ambiente, que no implican la tala del bosque y la pérdida de la biodiversidad</t>
  </si>
  <si>
    <t>En el marco de la ventanilla de Mercados Verdes, se ha promovido el mercadeo sostenibles de PFNM</t>
  </si>
  <si>
    <t>En el marco de la ventanilla de Mercados Verdes, se ha realizado asistencia técnica a productores en la producción y comercialización de PFNM</t>
  </si>
  <si>
    <t>Se han adoptado especificaciones técnicas en marco del Sistema Integrado de Gestión de la Calidad el Procedimiento PD-AA-11 Régimen de uso y aprovechamiento del recurso flora (Versión 8), de acuerdo a lo establecido en el Decreto 690 de 2021</t>
  </si>
  <si>
    <t>En el marco de los Contratos de Prestación de Servicios No. 099-24 y No. 105-24, en los viveros forestales ubicados en los municipios de Ramiriquí y Macanal, se ha fomentado la propagación de especies con potencial de generación de PFNM</t>
  </si>
  <si>
    <t>De acuerdo con los estudios generados con la publicación Especies Forestales no Maderables de CORPOCHIVOR, "Una mirada a los regalos del bosque", se tiene identificadas áreas forestales donde se referencio un potencial de 245 especies botánicas de plantas vasculares empleadas en prácticas tradicionales para la generación de PFNM</t>
  </si>
  <si>
    <t xml:space="preserve">En ejecución de la sexta fase del Esquema ERSA a través del proyecto FCA 2024 denominado: “Implementación del esquema de retribución por servicios ambientales (ERSA) para la regulación de servicios ecosistémicos en la jurisdicción de CORPOCHIVOR”, a través del Contrato de Prestación de Servicios No. 562-24, se realizaron 26 talleres.  Se realizó 25 espacios de Conversatorios de Bosques en los 25 municipios de la Jurisdicción, donde se tocó el tema del registro de Libro de Operaciones, durante los meses de Julio, Agosto, Septiembre y Noviembre para un total de 267 participantes.
</t>
  </si>
  <si>
    <t xml:space="preserve">
En ejecución de la sexta fase del Esquema ERSA a través del proyecto FCA 2024 denominado: “Implementación del esquema de retribución por servicios ambientales (ERSA) para la regulación de servicios ecosistémicos en la jurisdicción de CORPOCHIVOR”, a través del Contrato de Prestación de Servicios No. 562-24, se concertó con Usuarios beneficiados la intervención de 95 predios con 968,96 hectáreas bajo acuerdos de conservación, mediante acciones de restauración o preservación. </t>
  </si>
  <si>
    <t xml:space="preserve">Se realizo modificación y ajuste de registros y documento procedimiento PD-DS-02 Esquema ERSA, y de sus respectivos formatos </t>
  </si>
  <si>
    <t>Se implemento la sexta fase del Esquema ERSA a través del proyecto FCA 2024 denominado: “Implementación del esquema de retribución por servicios ambientales (ERSA) para la regulación de servicios ecosistémicos en la jurisdicción de CORPOCHIVOR”, a través del Contrato de Prestación de Servicios No. 562-24, se concertó con Usuarios beneficiados la intervención de 95 predios con 968,96 hectáreas bajo acuerdos de conservación, mediante acciones de restauración o preservación, con una inversión de $1.011.653.000 de los cuales se otorgaron incentivos por un valor de $376.797.033, de los cuales $210.081.133 fueron entregados en bienes y servicios como herramientas, tanques, cercas, entre otros, y $166.716.000 en incentivos económicos.</t>
  </si>
  <si>
    <t>Se realizaron modificación y ajuste de registros y documento de Instructivo IT-DS-01 ACTIVIDADES DE REFORESTACIÓN, RESTAURACION Y MANTENIMIENTO DE SISTEMAS FORESTALES, y de sus respectivos formatos o registros, para lo cual se migrará a un PD-DS-04 PROCEDIMIENTO PARA EL DESARROLLO DE SISTEMA FORESTALES Y DE RESTAURACIÓN ECOLÓGICA</t>
  </si>
  <si>
    <t>Se realizo el 19-11-24 capacitación a Funcionarios y Contratistas de la Corporación con relación a las directrices y lineamientos del POF</t>
  </si>
  <si>
    <t>Se desarrollaron capacitación con relación al registro de libo de operaciones forestales y tramites forestales: 03 de diciembre, Guateque, Libro de Operaciones (LOFT), 03 de diciembre, Ramiriquí, Libro de Operaciones (LOFT)25 de noviembre, Jenesano, Libro de Operaciones (LOFT); 26 de noviembre, Garagoa, Libro de Operaciones (LOFT), 27 de noviembre, Pachavita, Conversatorio de Bosques</t>
  </si>
  <si>
    <t>Se dispone en la página web institucional la publicación Especies Forestales no Maderables de CORPOCHIVOR, "Una mirada a los regalos del bosque", se tiene identificadas áreas forestales donde se referencio un potencial de 245 especies botánicas de plantas vasculares empleadas en prácticas tradicionales para la generación de PFNM, de las cuales  se cuenta con 109 fichas de 136 especies priorizadas</t>
  </si>
  <si>
    <t xml:space="preserve">En el marco del Acuerdo del Consejo Directivo No. 05 de 2019, con el cual se aprobó la segunda actualización del Plan de Ordenación Forestal (POF), que ratifica jerárquicamente a la Unidad de Ordenación Forestal (UOF) que comprende la jurisdicción de CORPOCHIVOR y subsidiariamente las tres (3) Unidades Administrativas de Ordenación Forestal (UAOF) denominadas: Cuenca Alta, Cuenca Media y Pie de Monte, con una área efectiva bajo régimen de ordenación forestal de 232.817 hectáreas, se cuenta con lineamientos y directrices para el uso, manejo y aprovechamiento sostenible de los recursos forestales.  </t>
  </si>
  <si>
    <t>Se genero una nueva publicación del Esquema ERSA que será de gran utilidad para la comunidad y un aporte valioso para la difusión de la información generada en materia de ordenación forestal, cobertura y dinámica de los bosques y uso actual del suelo, y como este modelo de gestión implementado por CORPOCHIVOR, a generado aprendizajes y desafíos que aún persisten, con el objetivo de inspirar a otras entidades y regiones en sus propios esfuerzos de conservación.</t>
  </si>
  <si>
    <t>En desarrollo de la nueva publicación del Esquema ERSA, en el Capítulo 4. DINÁMICA DE LA COBERTURA BOSCOSA: DESAFÍOS Y RETOS DE CONSERVACIÓN, se genero información para analizar las dinámicas de la cobertura boscosa en el territorio de CORPOCHIVOR.</t>
  </si>
  <si>
    <t xml:space="preserve">Se realizó 25 espacios de Conversatorios de Bosques en los 25 municipios de la Jurisdicción, donde se tocó el tema del registro de Libro de Operaciones, durante los meses de Julio, Agosto, Septiembre y Noviembre para un total de 267 participantes. Se realizó 5 Capacitaciones para el registro de Libro de Operaciones en los meses de Noviembre y Diciembre en los Municipios de Jenesano, Tibaná, Garagoa, Guateque, y Ramiriquí con un total de 23 participantes. </t>
  </si>
  <si>
    <t xml:space="preserve">Se realizó la actualización del Inventario de Empresas Forestales en la Jurisdicción y la base de datos de Libro de Operaciones 2024.  </t>
  </si>
  <si>
    <t>Se cuenta con los protocolos para el uso y manejo de PFNm de las especies: Chin (Arundo donax), Fique ( Furquea cabuya) y Paja Blanca (Calamagrostis effusa).</t>
  </si>
  <si>
    <t xml:space="preserve"> Se realizó 25 espacios de Conversatorios de Bosques en los 25 municipios de la Jurisdicción, donde se tocó el tema del registro de Libro de Operaciones, durante los meses de Julio, Agosto, Septiembre y Noviembre para un total de 267 participantes.</t>
  </si>
  <si>
    <t>Se realizó socialización a empresas de PFNM en los municipios de Tibaná y Jenesano. Se realizó 25 espacios de Conversatorios de Bosques en los 25 municipios de la Jurisdicción. Se desarrollaron capacitación con relación al registro de libo de operaciones forestales y tramites forestales: 03 de diciembre, Guateque, Libro de Operaciones (LOFT), 03 de diciembre, Ramiriquí, Libro de Operaciones (LOFT)25 de noviembre, Jenesano, Libro de Operaciones (LOFT); 26 de noviembre, Garagoa, Libro de Operaciones (LOFT), 27 de noviembre, Pachavita, Conversatorio de Bosques</t>
  </si>
  <si>
    <t>En desarrollo de la nueva publicación ESTRATEGIA DE CONSERVACIÓN FORESTAL A TRAVÉS DE ESQUEMA ERSA Y SU MECANISMO REDD+: UN ENFOQUE PAISAJÍSTICO EN EL TERRITORIO DE CORPOCHIVOR PARA LA ACCIÓN CLIMÁTICA, en el Capítulo 4. DINÁMICA DE LA COBERTURA BOSCOSA: DESAFÍOS Y RETOS DE CONSERVACIÓN, se genero información para analizar las dinámicas de la cobertura boscosa en el territorio de CORPOCHIVOR. En el  Capítulo 5. COBERTURAS DE LA TIERRA generando información necesaria para analizar y cuantificar las diferentes coberturas de la tierra en el Territorio de CORPOCHIVOR, lo que es fundamental para entender los patrones de uso y cobertura del suelo y su impacto en la biodiversidad y el cambio climático.</t>
  </si>
  <si>
    <t>Se desarrollo una estrategia de restauración ecológica con fines de recuperación de 16 hectáreas afectadas por un incendio forestal, en el complejo de páramo Bijagual-Mamapacha, en la vereda Caros del municipio de Viracachá.</t>
  </si>
  <si>
    <t xml:space="preserve">En desarrollo de la nueva publicación ESTRATEGIA DE CONSERVACIÓN FORESTAL A TRAVÉS DE ESQUEMA ERSA Y SU MECANISMO REDD+: UN ENFOQUE PAISAJÍSTICO EN EL TERRITORIO DE CORPOCHIVOR PARA LA ACCIÓN CLIMÁTICA, en el Capítulo 4. DINÁMICA DE LA COBERTURA BOSCOSA: DESAFÍOS Y RETOS DE CONSERVACIÓN, se genero información para analizar las dinámicas de la cobertura boscosa en el territorio de CORPOCHIVOR. </t>
  </si>
  <si>
    <t>En desarrollo de la nueva publicación ESTRATEGIA DE CONSERVACIÓN FORESTAL A TRAVÉS DE ESQUEMA ERSA Y SU MECANISMO REDD+: UN ENFOQUE PAISAJÍSTICO EN EL TERRITORIO DE CORPOCHIVOR PARA LA ACCIÓN CLIMÁTICA, en el Capítulo 4. DINÁMICA DE LA COBERTURA BOSCOSA: DESAFÍOS Y RETOS DE CONSERVACIÓN, se genero información para analizar las dinámicas de la cobertura boscosa en el territorio de CORPOCHIVOR</t>
  </si>
  <si>
    <t>Se realizó el cargue de información relacionados con el uso, manejo y aprovechamiento del recurso forestal en la Ventanilla Integral de Trámites Ambientales en Línea- VITAL</t>
  </si>
  <si>
    <t>Se aplico encuesta para la racionalización de trámites ambientales de CORPOCHIVOR</t>
  </si>
  <si>
    <t>Se han adoptado especificaciones técnicas en marco del Sistema Integrado de Gestión de la Calidad el de acuerdo a la medicación del Procedimiento PD-AA-11 Régimen de uso y aprovechamiento del recurso flora (Versión 8)</t>
  </si>
  <si>
    <t>Se actualizo el Procedimiento PD-AA-11 Régimen de uso y aprovechamiento del recurso flora (Versión 8). Se actualizo el formato RE-AA-14 INFORME TÉCNICO - INFRACCIONES AMBIENTALES. actualización del del formato RE-AA-15 INFORME TÉCNICO SEGUIMIENTO A PERMISOS E INFRACCIONES AMBIENTALES del proceso AUTORIDAD AMBIENTAL</t>
  </si>
  <si>
    <t>Se cuenta con los protocolos para el uso y manejo de PFNM de las especies: Chin (Arundo donax), Fique ( Furquea cabuya) y Paja Blanca (Calamagrostis effusa)</t>
  </si>
  <si>
    <t>Se cuenta con los protocolos para el uso y manejo de PFNm de las especies: Chin (Arundo donax), Fique ( Furquea cabuya) y Paja Blanca (Calamagrostis effusa). Con base a la publicación de la publicación Especies Forestales no Maderables de CORPOCHIVOR, "Una mirada a los regalos del bosque", que permitió identificar a través de talleres y recorridos en campo, 245 especies botánicas de plantas vasculares empleadas en prácticas tradicionales heredadas por nuestros ancestros y documentando 109 fichas de 136 especies priorizadas</t>
  </si>
  <si>
    <t xml:space="preserve">La Corporación como Autoridad Ambiental, desempeña un papel fundamental en la preservación y conservación de los recursos naturales. En este contexto, ha trabajado de manera conjunta con la Policía Nacional para llevar a cabo operativos de control y vigilancia contra el tráfico ilegal de flora y fauna en su jurisdicción. Durante el año, se han realizado un total de seis (6) operativos, entre los cuales se incluye un control especial durante la Semana Santa, una temporada en la que suelen incrementarse actividades ilícitas relacionadas con la comercialización y transporte ilegal de especies protegidas. El día 26 de noviembre del presente año se participó en el Operativo Vial Nacional de Control al Tráfico de Fauna y Flora, convocado por el Ministerio de Ambiente y Desarrollo Sostenible. Durante esta actividad, se llevaron a cabo dos puestos de control: 1.Puesto nocturno en Garagoa, sector Las Juntas.
2.Puesto diurno en Úmbita, sector Puente Sisa. El 27 de noviembre de 2024 se realizó articuladamente con jornada nacional, operativo Nacional a industrias forestales, en el municipio de Garagoa. </t>
  </si>
  <si>
    <t>La Cuenta con la delimitación de sus 4 Complejos de Páramos, para lo cual en el presente Plan de Acción 2024-2027 “Construyendo una nueva región ambiental” se estructuro el nuevo proyecto PÁRAMOS PARA LA VIDA mediante el cual se desarrollaron diferentes estrategias para la implementación de acciones enfocadas a procesos sostenibles en dichas áreas</t>
  </si>
  <si>
    <t>En el marco de las metas del proyecto Gestión Integral del Recurso Forestal se avanza con el fomento y establecimiento de aproximadamente 110 ha (incluido de restauración 20 Ha) y mantenimiento de aproximadamente 120ha hectáreas</t>
  </si>
  <si>
    <t>Corpochivor para el desarrollo de actividades de restauración, requiere contar con la disponibilidad de material vegetal de especies nativas, para lo cual se desarrolla la operación y funcionamiento de dos viveros forestales, en los cuales se adelanta la propagación de especies nativas, dentro de las cuales está la propagación de especies en peligro crítico así:
•	Vivero Puente Bata registrado ante el Instituto Agropecuario ICA, mediante Resolución No. 00018861 de fecha 13-12-2016 y por la cual se otorga el registro como Productor y Distribuidor de material de propagación-plántulas de especies forestales al vivero "El Aniversario" localizado en el municipio de Ramiriquí, para la propagación de las siguientes especies: Abutilon (Abutilon pictum),  Acacia blanca (Acacia decurrens), Acacia japonesa (Acacia melanoxylon), Alcaparro enano (Senna multiglandulosa), Alcaparro gigante (Cassia velutina), Aliso (Alnus acuminata), Arboloco (Smallanthus pyramidalis), Arrayán (Myrcianthes leucoxyla), Hayuelo (Dodonea viscosa), Baluy (Erythrina edulis), Botón de oro (Tithonia diversifolia), Bugambil (Bougainvillea glabra), Caballero de la noche (Cestrum nocturnum), Callistemon (Callistemon), Cajeto garagay (Citarexylum suflavescens), Caucho sabanero (Ficus soatensis), Cayeno (Hibiscus rosa), Cedrela (Cedrela montana), Cedro nogal (Juglans neotropica), Cerezo (Prunus serótina), Chicalá (Tecoma stans), Chilco (Fuchsia magellanica), Ciprés (Cupressus lusitanica), Ciro (Baccharis macrantha), Corono (Xylosma spiculifera), Cucharo (Myrsine guianensis), Dividi de tierra fría (Caesalpinia spinosa), Duranta limon (Duranta sp.), Duranta lisa (Duranta repens), Duraznillo velitas (Abatia parviflora), Endrino (Prunus sp.), Espino (Duranta mutisii), Eucalipto globulos (Eucalyptus globulus), Eucalipto grandis (Eucalyptus grandis), Eugenia (Eugenia myrtifolia), Fique (Furcraea acaulis), Guamo (Inga densiflora benth), Guayacán (Lafoensia acuminata), Holly espinoso (Pyracantha coccinea), Holly liso (Cotoneaster panosa), Laurel de cera (Morella pubescens), Laurel jazmín (Pittosporum undulatum), Mangle (Escallonia pendula), Mano de oso (Oreopanax floribundus), Mimbre (Salix viminalis), Mortiño (Hesperomeles goudotiana), Patula (Pinus patula), Raque (Vallea stipularis), Roble (Quercus humboldtii), Ruque (Viburnum tryphyllum), Sauce (Salix babylonica), Sauco (Sambucus peruviana),  Siete cueros (Tibouchina urvilleana), Tibar (Escallonia paniculata), Tilo (Sambucus sp.), Totumo de paramo (Crescentia cujete), Trompeto (Bocconia frutescens), Tuno (Miconia sp.).
•	Vivero Puente Bata: registrado ante el Instituto Agropecuario ICA, mediante Resolución No. 00018895 de fecha 13-12-2016 y por la cual se otorga el registro como Productor y Distribuidor de material de propagación-plántulas de especies forestales al vivero "Puente Bata", localizado en el municipio de Macanal, para la propagación de las siguientes especies: Cayeno (Hibiscus rosa-sinensis), Cedro rosado (Cedrela odorata),  Champa (Campomanesia lineatifolia), Chicala (Tecoma stans), Ciprés (Cupressus lisitanica), Eucalipto (Eucalyptus grandis), Eugenia (Eugenia myrtifolia), Gaque (Clusia multiflora), Guadua (Guadua angustifolia), Gualanday (Jacaranda caucana), Guarumo (Cecropia peltata), Guayacán (Lafoensia acuminata), Holly liso (Cotoneaster pannosa), Igua (Pseudosamanea guachapele), Leucaena (Leucaena leucocephala), Limon swinglia (Swinglia glutinosa), Nacedero (Trichanthera gigantea), Nogal cafetero (Cordia alliodora), Ocobo (Tabebuia rosea), Palo cruz (Zygia longifolia),  Pino patula (Pinus patula), Pino romeron (Retrophyllum rospigliosii), Saman (Samanea saman), Vetiver (Vetiveria zizanioides), Yopo (Anadenanthera peregrina).</t>
  </si>
  <si>
    <t>En el marco de los Contratos de Prestación de Servicios No. 099-24 y No. 105-24, en los viveros forestales ubicados en los municipios de Ramiriquí y Macanal, se determinaron métodos de propagación de especies forestales seleccionadas.</t>
  </si>
  <si>
    <t>Durante el periodo reportado, se llevó a cabo jornadas de monitoreo de la fauna en los municipios de Garagoa, Campohermoso, San Luis de Gaceno, Almeida y Tibaná mediante la instalación de cámaras trampa. Además, se reporta las jornadas de avistamiento de avifauna en el marco de la conmemoración del Global Big Day y el Octubre Big Day, a través de un monitoreo participativo. Finalmente, se reporta el inventario de biodiversidad realizado en el DRMI Cuchilla El Varal, correspondiente a los municipios de Macanal y Garagoa.</t>
  </si>
  <si>
    <t>Se reporta la implementación de siete (7) planes de manejo de los DRMI de: Paramo Mamapacha Bijagual, Cuchilla San Cayetano, Páramo Cristales Castillejo, Cuchilla El Varal, Cuchilla Mesa Alta, Páramo Rabanal y Cuchillas Negra y Guanaque lo cuales se encuentran vigentes. Así mismo se reporta la implementación de acciones en el marco del acotamiento del complejo de humedal laguna La Calderona, Laguna La Gloria, Laguna Pensilvania y Laguna Larga.</t>
  </si>
  <si>
    <t>En el marco del Proyecto Ecosistemas y biodiversidad se adelantaron acciones relacionadas con la evaluación de áreas de interés hídrico y forestal para gestionar procesos de adquisición por parte de los Entes territoriales de dichas áreas con base al Articulo 111 de la Ley 99 de 1993</t>
  </si>
  <si>
    <t>Se realizo análisis de aspectos ecológicos con base a la información y datos del monitoreo de la Red de Parcelas Forestales Permanente de Corpochivor</t>
  </si>
  <si>
    <t xml:space="preserve">En este marco del Esquema ERSA de CORPOCHIVOR, es una estrategia a nivel de paisaje, que busca garantizar la oferta de servicios ambientales asociados a la conservación de los bosques y zonas de páramos, se actualizo la cartografía de las áreas de importancia estratégica (AIE) que han sido priorizadas en los 25 municipios de la jurisdicción </t>
  </si>
  <si>
    <t>Se realizo análisis de aspectos de riqueza con base a la información y datos del monitoreo de la Red de Parcelas Forestales Permanente de Corpochivor</t>
  </si>
  <si>
    <t>En ejecución de la sexta fase del Esquema ERSA a través del proyecto FCA 2024 denominado: “Implementación del esquema de retribución por servicios ambientales (ERSA) para la regulación de servicios ecosistémicos en la jurisdicción de CORPOCHIVOR”, a través del Contrato de Prestación de Servicios No. 562-24, se concertó con Usuarios beneficiados la intervención de 95 predios con 968,96 hectáreas bajo acuerdos de conservación, mediante acciones de restauración o preservación. Asimismo en el marco del Programa de Forestería Comunitaria de coordino con Usuarios beneficiados el establecimiento de aproximadamente 110 ha (incluido de restauración 20 Ha) y mantenimiento de aproximadamente 120ha hectáreas</t>
  </si>
  <si>
    <t>Se considero lo establecido en Resolución No. 0126 de 2024 del MASD con relación al nuevo listado de especies silvestres amenazadas</t>
  </si>
  <si>
    <t>En el marco de los Contratos de Prestación de Servicios No. 099-24 y No. 105-24, en los viveros forestales ubicados en los municipios de Ramiriquí y Macanal, se determinaron especificaciones técnicas para la propagación de especies forestales seleccionadas.</t>
  </si>
  <si>
    <t>Establecer un protocolo de establecimiento y manejo de arboretos de las especies de interés.</t>
  </si>
  <si>
    <t>Desarrollar procesos de investigación aplicada para la identificación de fuentes y rodales semilleros.</t>
  </si>
  <si>
    <t xml:space="preserve">En este marco, el Esquema ERSA de CORPOCHIVOR, es una estrategia a nivel de paisaje, que busca garantizar la oferta de servicios ambientales asociados a la conservación de los bosques y zonas de páramos, se actualizo la cartografía de las áreas de importancia estratégica (AIE) que han sido priorizadas en los 25 municipios de la jurisdicción </t>
  </si>
  <si>
    <t>En el marco de la ventanilla de Mercados Verdes, se realiza acompañamiento y asesoría a productores en la promoción de sostenible de PFNM</t>
  </si>
  <si>
    <t>Se avanzó con la implementación del Piloto en Reconversión productiva establece la la siembra de un área para reforestación dentro de 11 sistemas de restauración con arreglos silvopastoriles</t>
  </si>
  <si>
    <t>Se realizaron conversatorios de Bosques en los 25 municipios de la jurisdicción y se realizaron jornadas de siembra de arboles nativos con el apoyo de entidades institucionales y comunidad en general
- Se realizaron verificaciones de criterios de negocios verdes a dos (2) sistemas agroforestales en la línea de café.</t>
  </si>
  <si>
    <t xml:space="preserve">- Se realizaron dos (2) reverificaciones de sello marca de negocios verdes al sector apícola
-  Se realizaron dos (2) verificaciones de criterios de negocios verdes a dos iniciativas de café.
</t>
  </si>
  <si>
    <t xml:space="preserve">En el marco de la Ventanilla Verde se realizaron dos (2) reverificaciones de sello marca de negocios verdes al sector apícola y dos (2) verificaciones de criterios de negocios verdes a dos iniciativas de café.
</t>
  </si>
  <si>
    <t>La implementación del Piloto en Reconversión productiva establece la  siembra de un área para reforestación dentro de 11 sistemas de restauración con arreglos silvopastoriles; de igual manera se incluye la implementación de 15 sistemas de rotación de cultivos un área perimetral de restauración, donde se sembrarán especies nativas las cuales son determinadas por la zonas de páramos del proyecto, que cumplen varios propósitos</t>
  </si>
  <si>
    <t xml:space="preserve">Con la implementación del Piloto en Reconversión productiva establece la  siembra de un área para reforestación dentro de 11 sistemas de restauración con arreglos silvopastoriles, cofinanciado con el FCA, se avanzó con una estrategia financiera para establecer y manejar los sistemas  agroforestales diseñados. </t>
  </si>
  <si>
    <t>se realizaron visitas técnicas y se realizaron conversatorios de Bosques en los 25 municipios para implementar sistemas agroforestales</t>
  </si>
  <si>
    <t>Se avanzó con la implementación del Piloto en Reconversión productiva establece la  siembra de un área para reforestación dentro de 11 sistemas de restauración con arreglos silvopastoriles</t>
  </si>
  <si>
    <t>Se avanzó con el seguimiento a la implementación del Piloto en Reconversión productiva establece la  siembra de un área para reforestación dentro de 11 sistemas de restauración con arreglos silvopastoriles</t>
  </si>
  <si>
    <t>En el marco de la implementación del Piloto en Reconversión productiva establece la  siembra de un área para reforestación dentro de 11 sistemas de restauración con arreglos silvopastoriles, se considera viable extender este tipo de estrategias en una segunda fase.</t>
  </si>
  <si>
    <t>Se han adoptado especificaciones técnicas en marco del Sistema Integrado de Gestión de la Calidad el Procedimiento PD-AA-11 Régimen de uso y aprovechamiento del recurso flora (Versión 8), de acuerdo a lo establecido en el Decreto 690 de 2021, como de las especificaciones técnicas para la generación de carbón vegetal.</t>
  </si>
  <si>
    <t>Se compartió el protocolo para el manejo de la especie Gaita en el mes de noviembre de 2024,  para fortalecer a un Grupo de artesanas en el municipio de Jenesano para el uso, manejo y aprovechamiento sostenible de la especie Gaita, con acompañamiento de profesional de Negocios Verdes.</t>
  </si>
  <si>
    <t>Se dio en el mes de noviembre de 2024,  capacitación y asesoría a Grupo de artesanas en el municipio de Jenesano para el uso, manejo y aprovechamiento sostenible de la especie Gaita, con acompasamiento de profesional de Negocios Verdes.</t>
  </si>
  <si>
    <t>El decreto 1076 del 2015 se realizó la ultima actualización el 24 de abril del 2024 las restantes, Resoluciones 1909 de 2017 y 081 de 2018 y Decreto 1532 de 2019, del Ministerio de ambiente y desarrollo sostenible, no ha sido actualizado por parte del ministerio y en el caso de la resolución 495 del 2015 donde se relacionan especies con alguna categoría de amenaza en la jurisdicción de CORPOCHIVOR no ha sido actualizada.</t>
  </si>
  <si>
    <t>creación del grupo técnico adscrito al proyecto gestión integral del recurso forestal</t>
  </si>
  <si>
    <t xml:space="preserve">en el mes de mayo de 2024 se realizo ajuste y/o actualización del procedimiento de seguimiento PD-AA-15 a la versión 11, disponible en el sistema integrado e gestión de la Entidad </t>
  </si>
  <si>
    <t>durante la vigencia 2024 se realizo un total de 150 seguimientos a expediente de aprovechamiento forestal en todas las áreas de la jurisdicción, tal y como consta en formato interno Re-AA-09 entregado a minambiente, lo que supuso un aumento en el 50% frente al año anterior</t>
  </si>
  <si>
    <t>durante la vigencia 2024 se realizo seguimiento a 4 empresas forestales en los municipios de Ramiriquí, Nuevo colon, La capilla y Garagoa tal y como consta en formato Re-AA-09 vigencia 2024</t>
  </si>
  <si>
    <t xml:space="preserve">durante la vigencia 2024 se realizaron 6 operativos para contrarrestar el trafico ilegal de flora en la jurisdicción en municipios de Guateque, Santa maría, Ramiriquí, umbita y Garagoa tal y como consta en informes o actas suscritas por profesionales de la secretaria general  </t>
  </si>
  <si>
    <t xml:space="preserve">Durante la vigencia 2024 se solicitaron dos capacitaciones por parte del ministerio a personal técnico y jurídico de la corporación,  las cuales fueron adelantadas los días 23 de mayo y 12 de noviembre de 2024 gestionadas con la profesional Mery Ladino tal y como consta en actas de asistencia levantadas por esa cartera </t>
  </si>
  <si>
    <t>Durante la vigencia 2024, se atendieron un total de 124 quejas relacionadas con afectación al recurso flora tal y como consta en el formato RE-AA-18 "control de infracciones ambientales"</t>
  </si>
  <si>
    <t>incorporación de la información de los expedientes de aprovechamientos forestales y actividades forestales licenciadas en sistemas de consulta y seguimiento forestal “en línea.</t>
  </si>
  <si>
    <t>Para la vigencia 2024 desde el proyecto de autoridad ambiental se gestión y aseguraron recursos por un total de $692.964.645 para las labores de control seguimiento, atención de infracciones y realización de operativos</t>
  </si>
  <si>
    <t xml:space="preserve">En publicaciones de Instagram de fechas 20 y 31 de enero (manejo de incendios), 18 y 24 de marzo (palma de cera),  24 de octubre de 2024 (REDD+), socializo legislación y estrategias de manejo forestal adoptadas por la entidad para esta vigencia </t>
  </si>
  <si>
    <t>Durante la semana santa en ejercicio de control y vigilancia se publico en las redes Facebook e Instagram videos relacionados con la protección de especie protegidas como la palma de cera, el Endrino y las acciones en contra del trafico de madera ilegal tal y como consta en publicación de dichas redes de fecha 27 de marzo</t>
  </si>
  <si>
    <t xml:space="preserve">En el marco del proyecto Gestión del Riesgo y Cambio Climático, se realizó acompañamiento a los Consejos Municipales de Gestión del Riesgo, para el manejo de conatos de incendios forestales reportados en la jurisdicción. </t>
  </si>
  <si>
    <t xml:space="preserve">En el marco del proyecto Gestión del Riesgo y Cambio Climático, se realizó acompañamiento, asistencia técnica y dotación a Cuerpos Oficiales de Bomberos. </t>
  </si>
  <si>
    <t>En el marco del proyecto Gestión del Riesgo y Cambio Climático, se realizaron estregáis comunicativas en redes sociales para el manejo de riesgos y amenazas, y se coordinaron actividades con los Consejos Municipales de Gestión del Riesgo y Cuerpos Oficiales de Bomberos</t>
  </si>
  <si>
    <t xml:space="preserve">Se prestó asistencia técnica a la temática relacionada con aprovechamientos  forestales, registros de plantación, salvoconductos de movilización. Se actualizo el Directorio de Empresas Forestales para lo cual se han identificado en la jurisdicción 84 (carpinterías, ebanisterías y depósitos) y 23 viveros. </t>
  </si>
  <si>
    <t>Con base a la publicación de la publicación Especies Forestales no Maderables de CORPOCHIVOR, "Una mirada a los regalos del bosque", que permitió identificar a través de talleres y recorridos en campo, 245 especies botánicas de plantas vasculares empleadas en prácticas tradicionales heredadas por nuestros ancestros y documentando 109 fichas de 136 especies priorizadas. Se realizaron conversatorios de bosques en los 25 municipios de la jurisdicción en temas relacionados a la cadena forestal</t>
  </si>
  <si>
    <t>Se encuentra en proceso de formulación del PM del DRMI Cuchilla Buenavista, actualización del plan de manejo del DRMI Cuchilla San Cayetano , DRMI páramo mamapacha-bijagual.</t>
  </si>
  <si>
    <t>No se realizó en el 2024</t>
  </si>
  <si>
    <t xml:space="preserve">3202-1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</si>
</sst>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yyyy\-m"/>
  </numFmts>
  <fonts count="24">
    <font>
      <sz val="11"/>
      <color theme="1"/>
      <name val="Calibri"/>
      <scheme val="minor"/>
    </font>
    <font>
      <b/>
      <sz val="11"/>
      <color theme="1"/>
      <name val="Arial"/>
    </font>
    <font>
      <sz val="11"/>
      <color theme="1"/>
      <name val="Arial"/>
    </font>
    <font>
      <sz val="11"/>
      <color theme="1"/>
      <name val="Calibri"/>
    </font>
    <font>
      <b/>
      <sz val="18"/>
      <color theme="1"/>
      <name val="Arial"/>
    </font>
    <font>
      <sz val="11"/>
      <name val="Calibri"/>
    </font>
    <font>
      <sz val="12"/>
      <color theme="1"/>
      <name val="Arial"/>
    </font>
    <font>
      <b/>
      <sz val="12"/>
      <color theme="1"/>
      <name val="Calibri"/>
    </font>
    <font>
      <sz val="10"/>
      <color theme="1"/>
      <name val="Calibri"/>
    </font>
    <font>
      <sz val="12"/>
      <color theme="1"/>
      <name val="Arial Narrow"/>
    </font>
    <font>
      <sz val="9"/>
      <color theme="1"/>
      <name val="Times New Roman"/>
    </font>
    <font>
      <b/>
      <sz val="11"/>
      <color theme="1"/>
      <name val="Times New Roman"/>
    </font>
    <font>
      <b/>
      <sz val="9"/>
      <color rgb="FF000000"/>
      <name val="Times New Roman"/>
    </font>
    <font>
      <sz val="11"/>
      <color theme="1"/>
      <name val="Times New Roman"/>
    </font>
    <font>
      <b/>
      <sz val="9"/>
      <color theme="1"/>
      <name val="Times New Roman"/>
    </font>
    <font>
      <sz val="9"/>
      <color rgb="FF000000"/>
      <name val="Times New Roman"/>
    </font>
    <font>
      <sz val="9"/>
      <color theme="1"/>
      <name val="Calibri"/>
    </font>
    <font>
      <b/>
      <sz val="9"/>
      <color theme="1"/>
      <name val="Arial"/>
    </font>
    <font>
      <b/>
      <sz val="9"/>
      <color rgb="FF000000"/>
      <name val="Arial"/>
    </font>
    <font>
      <sz val="9"/>
      <color theme="1"/>
      <name val="Arial"/>
    </font>
    <font>
      <sz val="7"/>
      <color theme="1"/>
      <name val="Times New Roman"/>
    </font>
    <font>
      <sz val="9"/>
      <color theme="1"/>
      <name val="Times New Roman"/>
      <family val="1"/>
    </font>
    <font>
      <sz val="11"/>
      <color theme="1"/>
      <name val="Arial"/>
      <family val="2"/>
    </font>
    <font>
      <b/>
      <sz val="9"/>
      <color theme="1"/>
      <name val="Times New Roman"/>
      <family val="1"/>
    </font>
  </fonts>
  <fills count="14">
    <fill>
      <patternFill patternType="none"/>
    </fill>
    <fill>
      <patternFill patternType="gray125"/>
    </fill>
    <fill>
      <patternFill patternType="solid">
        <fgColor rgb="FFB4C6E7"/>
        <bgColor rgb="FFB4C6E7"/>
      </patternFill>
    </fill>
    <fill>
      <patternFill patternType="solid">
        <fgColor rgb="FFFBE4D5"/>
        <bgColor rgb="FFFBE4D5"/>
      </patternFill>
    </fill>
    <fill>
      <patternFill patternType="solid">
        <fgColor rgb="FFC5E0B3"/>
        <bgColor rgb="FFC5E0B3"/>
      </patternFill>
    </fill>
    <fill>
      <patternFill patternType="solid">
        <fgColor rgb="FFA8D08D"/>
        <bgColor rgb="FFA8D08D"/>
      </patternFill>
    </fill>
    <fill>
      <patternFill patternType="solid">
        <fgColor rgb="FFFFFFFF"/>
        <bgColor rgb="FFFFFFFF"/>
      </patternFill>
    </fill>
    <fill>
      <patternFill patternType="solid">
        <fgColor rgb="FFD9D9D9"/>
        <bgColor rgb="FFD9D9D9"/>
      </patternFill>
    </fill>
    <fill>
      <patternFill patternType="solid">
        <fgColor rgb="FFFBD4B4"/>
        <bgColor rgb="FFFBD4B4"/>
      </patternFill>
    </fill>
    <fill>
      <patternFill patternType="solid">
        <fgColor rgb="FFB8CCE4"/>
        <bgColor rgb="FFB8CCE4"/>
      </patternFill>
    </fill>
    <fill>
      <patternFill patternType="solid">
        <fgColor rgb="FFFBDBA1"/>
        <bgColor rgb="FFFBDBA1"/>
      </patternFill>
    </fill>
    <fill>
      <patternFill patternType="solid">
        <fgColor theme="0"/>
        <bgColor theme="0"/>
      </patternFill>
    </fill>
    <fill>
      <patternFill patternType="solid">
        <fgColor theme="0"/>
        <bgColor indexed="64"/>
      </patternFill>
    </fill>
    <fill>
      <patternFill patternType="solid">
        <fgColor theme="0"/>
        <bgColor rgb="FFFFFFFF"/>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11">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6" fillId="0" borderId="9" xfId="0" applyFont="1" applyBorder="1" applyAlignment="1">
      <alignment horizontal="center" vertical="center"/>
    </xf>
    <xf numFmtId="164" fontId="6" fillId="0" borderId="9" xfId="0" applyNumberFormat="1" applyFont="1" applyBorder="1" applyAlignment="1">
      <alignment horizontal="center" vertical="center"/>
    </xf>
    <xf numFmtId="0" fontId="8" fillId="3" borderId="20" xfId="0" applyFont="1" applyFill="1" applyBorder="1" applyAlignment="1">
      <alignment horizontal="center" vertical="center"/>
    </xf>
    <xf numFmtId="0" fontId="8" fillId="3" borderId="9" xfId="0" applyFont="1" applyFill="1" applyBorder="1" applyAlignment="1">
      <alignment horizontal="center"/>
    </xf>
    <xf numFmtId="0" fontId="3" fillId="4" borderId="23" xfId="0" applyFont="1" applyFill="1" applyBorder="1"/>
    <xf numFmtId="0" fontId="8" fillId="3" borderId="23" xfId="0" applyFont="1" applyFill="1" applyBorder="1" applyAlignment="1">
      <alignment horizontal="center"/>
    </xf>
    <xf numFmtId="2" fontId="9" fillId="5" borderId="23" xfId="0" applyNumberFormat="1" applyFont="1" applyFill="1" applyBorder="1" applyAlignment="1">
      <alignment horizontal="center" wrapText="1"/>
    </xf>
    <xf numFmtId="2" fontId="10" fillId="4" borderId="23" xfId="0" applyNumberFormat="1" applyFont="1" applyFill="1" applyBorder="1" applyAlignment="1">
      <alignment horizontal="center" vertical="center" wrapText="1"/>
    </xf>
    <xf numFmtId="0" fontId="3" fillId="0" borderId="21" xfId="0" applyFont="1" applyBorder="1"/>
    <xf numFmtId="0" fontId="9" fillId="5" borderId="23" xfId="0" applyFont="1" applyFill="1" applyBorder="1" applyAlignment="1">
      <alignment horizontal="center" wrapText="1"/>
    </xf>
    <xf numFmtId="1" fontId="3" fillId="0" borderId="9" xfId="0" applyNumberFormat="1" applyFont="1" applyBorder="1"/>
    <xf numFmtId="0" fontId="3" fillId="0" borderId="9" xfId="0" applyFont="1" applyBorder="1"/>
    <xf numFmtId="0" fontId="9" fillId="5" borderId="9" xfId="0" applyFont="1" applyFill="1" applyBorder="1" applyAlignment="1">
      <alignment horizontal="center" wrapText="1"/>
    </xf>
    <xf numFmtId="0" fontId="9" fillId="5" borderId="20" xfId="0" applyFont="1" applyFill="1" applyBorder="1" applyAlignment="1">
      <alignment horizontal="center" wrapText="1"/>
    </xf>
    <xf numFmtId="0" fontId="3" fillId="0" borderId="9" xfId="0" applyFont="1" applyBorder="1" applyAlignment="1">
      <alignment horizontal="center"/>
    </xf>
    <xf numFmtId="2" fontId="9" fillId="5" borderId="9" xfId="0" applyNumberFormat="1" applyFont="1" applyFill="1" applyBorder="1" applyAlignment="1">
      <alignment horizontal="center" wrapText="1"/>
    </xf>
    <xf numFmtId="2" fontId="9" fillId="0" borderId="9" xfId="0" applyNumberFormat="1" applyFont="1" applyBorder="1" applyAlignment="1">
      <alignment wrapText="1"/>
    </xf>
    <xf numFmtId="0" fontId="6" fillId="6" borderId="9" xfId="0" applyFont="1" applyFill="1" applyBorder="1" applyAlignment="1">
      <alignment horizontal="center" vertical="center" wrapText="1"/>
    </xf>
    <xf numFmtId="1" fontId="3" fillId="0" borderId="9" xfId="0" applyNumberFormat="1" applyFont="1" applyBorder="1" applyAlignment="1">
      <alignment horizontal="center"/>
    </xf>
    <xf numFmtId="0" fontId="13" fillId="2" borderId="9" xfId="0" applyFont="1" applyFill="1" applyBorder="1" applyAlignment="1">
      <alignment horizontal="center" vertical="center"/>
    </xf>
    <xf numFmtId="0" fontId="10" fillId="0" borderId="21" xfId="0" applyFont="1" applyBorder="1" applyAlignment="1">
      <alignment horizontal="left" vertical="center" wrapText="1"/>
    </xf>
    <xf numFmtId="0" fontId="3" fillId="0" borderId="9" xfId="0" applyFont="1" applyBorder="1" applyAlignment="1">
      <alignment horizontal="center" vertical="center"/>
    </xf>
    <xf numFmtId="1" fontId="10" fillId="0" borderId="9" xfId="0" applyNumberFormat="1" applyFont="1" applyBorder="1" applyAlignment="1">
      <alignment horizontal="center" vertical="center" wrapText="1"/>
    </xf>
    <xf numFmtId="165" fontId="10" fillId="0" borderId="21" xfId="0" applyNumberFormat="1" applyFont="1" applyBorder="1" applyAlignment="1">
      <alignment horizontal="left" vertical="center" wrapText="1"/>
    </xf>
    <xf numFmtId="0" fontId="12" fillId="9" borderId="9" xfId="0" applyFont="1" applyFill="1" applyBorder="1" applyAlignment="1">
      <alignment horizontal="center" vertical="center" textRotation="90" wrapText="1"/>
    </xf>
    <xf numFmtId="0" fontId="12" fillId="9" borderId="9" xfId="0"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0" fontId="10" fillId="0" borderId="9" xfId="0" applyFont="1" applyBorder="1" applyAlignment="1">
      <alignment horizontal="left" vertical="center"/>
    </xf>
    <xf numFmtId="0" fontId="12" fillId="2" borderId="9" xfId="0" applyFont="1" applyFill="1" applyBorder="1" applyAlignment="1">
      <alignment horizontal="center" vertical="center" wrapText="1"/>
    </xf>
    <xf numFmtId="0" fontId="10" fillId="0" borderId="22" xfId="0" applyFont="1" applyBorder="1" applyAlignment="1">
      <alignment vertical="center" wrapText="1"/>
    </xf>
    <xf numFmtId="0" fontId="10" fillId="0" borderId="9" xfId="0" applyFont="1" applyBorder="1" applyAlignment="1">
      <alignment horizontal="left" vertical="center" wrapText="1"/>
    </xf>
    <xf numFmtId="165" fontId="10" fillId="0" borderId="22" xfId="0" applyNumberFormat="1" applyFont="1" applyBorder="1" applyAlignment="1">
      <alignment vertical="center" wrapText="1"/>
    </xf>
    <xf numFmtId="0" fontId="10" fillId="0" borderId="22" xfId="0" applyFont="1" applyBorder="1" applyAlignment="1">
      <alignment horizontal="left" vertical="center" wrapText="1"/>
    </xf>
    <xf numFmtId="0" fontId="3" fillId="0" borderId="0" xfId="0" applyFont="1" applyAlignment="1">
      <alignment horizontal="center"/>
    </xf>
    <xf numFmtId="1" fontId="3" fillId="0" borderId="0" xfId="0" applyNumberFormat="1" applyFont="1" applyAlignment="1">
      <alignment horizontal="center"/>
    </xf>
    <xf numFmtId="0" fontId="12" fillId="9" borderId="26" xfId="0" applyFont="1" applyFill="1" applyBorder="1" applyAlignment="1">
      <alignment horizontal="center" vertical="center" wrapText="1"/>
    </xf>
    <xf numFmtId="0" fontId="3" fillId="2" borderId="9" xfId="0" applyFont="1" applyFill="1" applyBorder="1" applyAlignment="1">
      <alignment horizontal="center"/>
    </xf>
    <xf numFmtId="16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5" fillId="0" borderId="9" xfId="0" applyFont="1" applyBorder="1" applyAlignment="1">
      <alignment horizontal="center" vertical="center" wrapText="1" readingOrder="1"/>
    </xf>
    <xf numFmtId="165" fontId="10" fillId="0" borderId="0" xfId="0" applyNumberFormat="1" applyFont="1" applyAlignment="1">
      <alignment horizontal="center" vertical="center" wrapText="1"/>
    </xf>
    <xf numFmtId="165" fontId="15" fillId="0" borderId="9" xfId="0" applyNumberFormat="1" applyFont="1" applyBorder="1" applyAlignment="1">
      <alignment horizontal="center" vertical="center" wrapText="1" readingOrder="1"/>
    </xf>
    <xf numFmtId="0" fontId="3" fillId="0" borderId="0" xfId="0" applyFont="1"/>
    <xf numFmtId="0" fontId="16" fillId="0" borderId="0" xfId="0" applyFont="1"/>
    <xf numFmtId="0" fontId="19" fillId="0" borderId="9" xfId="0" applyFont="1" applyBorder="1" applyAlignment="1">
      <alignment horizontal="left" vertical="center" wrapText="1"/>
    </xf>
    <xf numFmtId="49" fontId="10" fillId="0" borderId="9" xfId="0" applyNumberFormat="1" applyFont="1" applyBorder="1" applyAlignment="1">
      <alignment horizontal="center" vertical="center" wrapText="1"/>
    </xf>
    <xf numFmtId="0" fontId="16" fillId="0" borderId="9" xfId="0" applyFont="1" applyBorder="1"/>
    <xf numFmtId="165" fontId="10" fillId="11" borderId="9" xfId="0" applyNumberFormat="1" applyFont="1" applyFill="1" applyBorder="1" applyAlignment="1">
      <alignment horizontal="center" vertical="center" wrapText="1"/>
    </xf>
    <xf numFmtId="0" fontId="18" fillId="9" borderId="9" xfId="0" applyFont="1" applyFill="1" applyBorder="1" applyAlignment="1">
      <alignment horizontal="center" vertical="center" textRotation="90" wrapText="1"/>
    </xf>
    <xf numFmtId="165" fontId="19" fillId="0" borderId="9" xfId="0" applyNumberFormat="1" applyFont="1" applyBorder="1" applyAlignment="1">
      <alignment horizontal="left" vertical="center" wrapText="1"/>
    </xf>
    <xf numFmtId="0" fontId="16" fillId="0" borderId="9" xfId="0" applyFont="1" applyBorder="1" applyAlignment="1">
      <alignment horizontal="center" wrapText="1"/>
    </xf>
    <xf numFmtId="0" fontId="3" fillId="12" borderId="9" xfId="0" applyFont="1" applyFill="1" applyBorder="1" applyAlignment="1">
      <alignment horizontal="center" vertical="center"/>
    </xf>
    <xf numFmtId="1" fontId="10" fillId="12" borderId="9" xfId="0" applyNumberFormat="1" applyFont="1" applyFill="1" applyBorder="1" applyAlignment="1">
      <alignment horizontal="center" vertical="center" wrapText="1"/>
    </xf>
    <xf numFmtId="0" fontId="10" fillId="0" borderId="21" xfId="0" applyFont="1" applyBorder="1" applyAlignment="1">
      <alignment horizontal="left" vertical="center" wrapText="1"/>
    </xf>
    <xf numFmtId="2" fontId="10" fillId="4" borderId="21" xfId="0" applyNumberFormat="1" applyFont="1" applyFill="1" applyBorder="1" applyAlignment="1">
      <alignment horizontal="center" vertical="center" wrapText="1"/>
    </xf>
    <xf numFmtId="0" fontId="5" fillId="0" borderId="22" xfId="0" applyFont="1" applyBorder="1"/>
    <xf numFmtId="2" fontId="9" fillId="0" borderId="24" xfId="0" applyNumberFormat="1" applyFont="1" applyBorder="1" applyAlignment="1">
      <alignment horizontal="center" wrapText="1"/>
    </xf>
    <xf numFmtId="0" fontId="5" fillId="0" borderId="24" xfId="0" applyFont="1" applyBorder="1"/>
    <xf numFmtId="0" fontId="3" fillId="0" borderId="5" xfId="0" applyFont="1" applyBorder="1" applyAlignment="1">
      <alignment horizontal="center"/>
    </xf>
    <xf numFmtId="0" fontId="5" fillId="0" borderId="10" xfId="0" applyFont="1" applyBorder="1"/>
    <xf numFmtId="0" fontId="5" fillId="0" borderId="13" xfId="0" applyFont="1" applyBorder="1"/>
    <xf numFmtId="0" fontId="4" fillId="0" borderId="6" xfId="0" applyFont="1" applyBorder="1" applyAlignment="1">
      <alignment horizontal="center" vertical="center" wrapText="1"/>
    </xf>
    <xf numFmtId="0" fontId="5" fillId="0" borderId="7" xfId="0" applyFont="1" applyBorder="1"/>
    <xf numFmtId="0" fontId="5" fillId="0" borderId="8" xfId="0" applyFont="1" applyBorder="1"/>
    <xf numFmtId="0" fontId="5" fillId="0" borderId="11" xfId="0" applyFont="1" applyBorder="1"/>
    <xf numFmtId="0" fontId="0" fillId="0" borderId="0" xfId="0"/>
    <xf numFmtId="0" fontId="5" fillId="0" borderId="12" xfId="0" applyFont="1" applyBorder="1"/>
    <xf numFmtId="0" fontId="5" fillId="0" borderId="14" xfId="0" applyFont="1" applyBorder="1"/>
    <xf numFmtId="0" fontId="5" fillId="0" borderId="15" xfId="0" applyFont="1" applyBorder="1"/>
    <xf numFmtId="0" fontId="5" fillId="0" borderId="16" xfId="0" applyFont="1" applyBorder="1"/>
    <xf numFmtId="0" fontId="7" fillId="2" borderId="17" xfId="0" applyFont="1" applyFill="1" applyBorder="1" applyAlignment="1">
      <alignment horizontal="center" vertical="center"/>
    </xf>
    <xf numFmtId="0" fontId="5" fillId="0" borderId="18" xfId="0" applyFont="1" applyBorder="1"/>
    <xf numFmtId="0" fontId="5" fillId="0" borderId="19" xfId="0" applyFont="1" applyBorder="1"/>
    <xf numFmtId="0" fontId="8" fillId="3" borderId="5" xfId="0" applyFont="1" applyFill="1" applyBorder="1" applyAlignment="1">
      <alignment horizontal="center" vertical="center"/>
    </xf>
    <xf numFmtId="0" fontId="8" fillId="3" borderId="21" xfId="0" applyFont="1" applyFill="1" applyBorder="1" applyAlignment="1">
      <alignment horizontal="center"/>
    </xf>
    <xf numFmtId="0" fontId="12"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12" fillId="9" borderId="5" xfId="0" applyFont="1" applyFill="1" applyBorder="1" applyAlignment="1">
      <alignment horizontal="center" vertical="center" textRotation="90" wrapText="1"/>
    </xf>
    <xf numFmtId="0" fontId="10" fillId="0" borderId="21" xfId="0" applyFont="1" applyBorder="1" applyAlignment="1">
      <alignment vertical="center" wrapText="1"/>
    </xf>
    <xf numFmtId="0" fontId="10" fillId="0" borderId="21" xfId="0" applyFont="1" applyBorder="1" applyAlignment="1">
      <alignment horizontal="left" vertical="center" wrapText="1"/>
    </xf>
    <xf numFmtId="0" fontId="12" fillId="9" borderId="2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left" vertical="center"/>
    </xf>
    <xf numFmtId="0" fontId="5" fillId="0" borderId="22" xfId="0" applyFont="1" applyBorder="1" applyAlignment="1">
      <alignment wrapText="1"/>
    </xf>
    <xf numFmtId="0" fontId="12" fillId="10" borderId="21"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3" fillId="0" borderId="6" xfId="0" applyFont="1" applyBorder="1" applyAlignment="1">
      <alignment horizontal="center"/>
    </xf>
    <xf numFmtId="0" fontId="11" fillId="7" borderId="21" xfId="0" applyFont="1" applyFill="1" applyBorder="1" applyAlignment="1">
      <alignment horizontal="center" vertical="center" wrapText="1"/>
    </xf>
    <xf numFmtId="0" fontId="5" fillId="0" borderId="25" xfId="0" applyFont="1" applyBorder="1"/>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14" fillId="7" borderId="21"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9" borderId="5" xfId="0" applyFont="1" applyFill="1" applyBorder="1" applyAlignment="1">
      <alignment horizontal="center" vertical="center" textRotation="90" wrapText="1"/>
    </xf>
    <xf numFmtId="0" fontId="19" fillId="0" borderId="21" xfId="0" applyFont="1" applyBorder="1" applyAlignment="1">
      <alignment horizontal="center" vertical="center" wrapText="1"/>
    </xf>
    <xf numFmtId="0" fontId="19" fillId="0" borderId="14" xfId="0" applyFont="1" applyBorder="1" applyAlignment="1">
      <alignment horizontal="center" vertical="center" wrapText="1"/>
    </xf>
    <xf numFmtId="0" fontId="17" fillId="7" borderId="21" xfId="0" applyFont="1" applyFill="1" applyBorder="1" applyAlignment="1">
      <alignment horizontal="center" vertical="center" wrapText="1"/>
    </xf>
    <xf numFmtId="0" fontId="21" fillId="0" borderId="21" xfId="0" applyFont="1" applyBorder="1" applyAlignment="1">
      <alignment horizontal="center" vertical="center" wrapText="1"/>
    </xf>
    <xf numFmtId="1" fontId="10" fillId="13" borderId="9" xfId="0" applyNumberFormat="1" applyFont="1" applyFill="1" applyBorder="1" applyAlignment="1">
      <alignment horizontal="center" vertical="center" wrapText="1"/>
    </xf>
    <xf numFmtId="0" fontId="22" fillId="0" borderId="3" xfId="0" applyFont="1" applyBorder="1" applyAlignment="1">
      <alignment vertical="center"/>
    </xf>
    <xf numFmtId="0" fontId="21" fillId="0" borderId="9" xfId="0" applyFont="1" applyBorder="1" applyAlignment="1">
      <alignment horizontal="left" vertical="center" wrapText="1"/>
    </xf>
    <xf numFmtId="0" fontId="23" fillId="0" borderId="9"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9" xfId="0" applyFont="1" applyBorder="1" applyAlignment="1">
      <alignment horizontal="center" vertical="center" wrapText="1"/>
    </xf>
    <xf numFmtId="0" fontId="3" fillId="12" borderId="9" xfId="0" applyFont="1" applyFill="1" applyBorder="1" applyAlignment="1">
      <alignment horizontal="center"/>
    </xf>
  </cellXfs>
  <cellStyles count="1">
    <cellStyle name="Normal" xfId="0" builtinId="0"/>
  </cellStyles>
  <dxfs count="187">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66675</xdr:rowOff>
    </xdr:from>
    <xdr:ext cx="1590675" cy="752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57150</xdr:rowOff>
    </xdr:from>
    <xdr:ext cx="1228725" cy="628650"/>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209550</xdr:rowOff>
    </xdr:from>
    <xdr:ext cx="990600" cy="5048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142875</xdr:rowOff>
    </xdr:from>
    <xdr:ext cx="828675" cy="714375"/>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1000"/>
  <sheetViews>
    <sheetView workbookViewId="0">
      <selection activeCell="B11" sqref="B11"/>
    </sheetView>
  </sheetViews>
  <sheetFormatPr baseColWidth="10" defaultColWidth="14.42578125" defaultRowHeight="15" customHeight="1"/>
  <cols>
    <col min="1" max="1" width="10.7109375" customWidth="1"/>
    <col min="2" max="2" width="60.7109375" customWidth="1"/>
    <col min="3" max="26" width="10.7109375" customWidth="1"/>
  </cols>
  <sheetData>
    <row r="3" spans="2:3">
      <c r="B3" s="1" t="s">
        <v>0</v>
      </c>
      <c r="C3" s="2" t="s">
        <v>1</v>
      </c>
    </row>
    <row r="4" spans="2:3">
      <c r="B4" s="3" t="s">
        <v>2</v>
      </c>
      <c r="C4" s="4" t="s">
        <v>3</v>
      </c>
    </row>
    <row r="5" spans="2:3">
      <c r="B5" s="3" t="s">
        <v>4</v>
      </c>
      <c r="C5" s="4" t="s">
        <v>5</v>
      </c>
    </row>
    <row r="6" spans="2:3">
      <c r="B6" s="3" t="s">
        <v>6</v>
      </c>
      <c r="C6" s="4" t="s">
        <v>7</v>
      </c>
    </row>
    <row r="7" spans="2:3">
      <c r="B7" s="3" t="s">
        <v>8</v>
      </c>
      <c r="C7" s="4" t="s">
        <v>9</v>
      </c>
    </row>
    <row r="8" spans="2:3">
      <c r="B8" s="105" t="s">
        <v>10</v>
      </c>
      <c r="C8" s="4" t="s">
        <v>11</v>
      </c>
    </row>
    <row r="9" spans="2:3">
      <c r="B9" s="3" t="s">
        <v>12</v>
      </c>
      <c r="C9" s="4" t="s">
        <v>13</v>
      </c>
    </row>
    <row r="10" spans="2:3">
      <c r="B10" s="3" t="s">
        <v>14</v>
      </c>
      <c r="C10" s="4" t="s">
        <v>15</v>
      </c>
    </row>
    <row r="11" spans="2:3">
      <c r="B11" s="3" t="s">
        <v>16</v>
      </c>
      <c r="C11" s="4" t="s">
        <v>17</v>
      </c>
    </row>
    <row r="12" spans="2:3">
      <c r="B12" s="3" t="s">
        <v>18</v>
      </c>
      <c r="C12" s="4" t="s">
        <v>19</v>
      </c>
    </row>
    <row r="13" spans="2:3">
      <c r="B13" s="3" t="s">
        <v>20</v>
      </c>
      <c r="C13" s="4" t="s">
        <v>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opLeftCell="B7" workbookViewId="0">
      <selection sqref="A1:A3"/>
    </sheetView>
  </sheetViews>
  <sheetFormatPr baseColWidth="10" defaultColWidth="14.42578125" defaultRowHeight="15" customHeight="1"/>
  <cols>
    <col min="1" max="1" width="141.28515625" customWidth="1"/>
    <col min="2" max="2" width="32" customWidth="1"/>
    <col min="3" max="3" width="19.28515625" customWidth="1"/>
    <col min="4" max="4" width="20.7109375" customWidth="1"/>
    <col min="5" max="6" width="19.28515625" customWidth="1"/>
    <col min="7" max="7" width="23.5703125" customWidth="1"/>
    <col min="8" max="26" width="10.7109375" customWidth="1"/>
  </cols>
  <sheetData>
    <row r="1" spans="1:7" ht="24.75" customHeight="1">
      <c r="A1" s="63"/>
      <c r="B1" s="66" t="s">
        <v>22</v>
      </c>
      <c r="C1" s="67"/>
      <c r="D1" s="67"/>
      <c r="E1" s="67"/>
      <c r="F1" s="68"/>
      <c r="G1" s="5" t="s">
        <v>23</v>
      </c>
    </row>
    <row r="2" spans="1:7" ht="24.75" customHeight="1">
      <c r="A2" s="64"/>
      <c r="B2" s="69"/>
      <c r="C2" s="70"/>
      <c r="D2" s="70"/>
      <c r="E2" s="70"/>
      <c r="F2" s="71"/>
      <c r="G2" s="5">
        <v>2</v>
      </c>
    </row>
    <row r="3" spans="1:7" ht="24.75" customHeight="1">
      <c r="A3" s="65"/>
      <c r="B3" s="72"/>
      <c r="C3" s="73"/>
      <c r="D3" s="73"/>
      <c r="E3" s="73"/>
      <c r="F3" s="74"/>
      <c r="G3" s="6">
        <v>45406</v>
      </c>
    </row>
    <row r="4" spans="1:7" ht="30.75" customHeight="1">
      <c r="A4" s="75" t="s">
        <v>24</v>
      </c>
      <c r="B4" s="76"/>
      <c r="C4" s="76"/>
      <c r="D4" s="76"/>
      <c r="E4" s="76"/>
      <c r="F4" s="76"/>
      <c r="G4" s="77"/>
    </row>
    <row r="5" spans="1:7">
      <c r="A5" s="78" t="s">
        <v>25</v>
      </c>
      <c r="B5" s="7"/>
      <c r="C5" s="8" t="s">
        <v>26</v>
      </c>
      <c r="D5" s="8" t="s">
        <v>27</v>
      </c>
      <c r="E5" s="8" t="s">
        <v>28</v>
      </c>
      <c r="F5" s="79" t="s">
        <v>29</v>
      </c>
      <c r="G5" s="60"/>
    </row>
    <row r="6" spans="1:7">
      <c r="A6" s="65"/>
      <c r="B6" s="9" t="s">
        <v>30</v>
      </c>
      <c r="C6" s="10" t="s">
        <v>31</v>
      </c>
      <c r="D6" s="8" t="s">
        <v>31</v>
      </c>
      <c r="E6" s="8" t="s">
        <v>31</v>
      </c>
      <c r="F6" s="8" t="s">
        <v>31</v>
      </c>
      <c r="G6" s="8" t="s">
        <v>32</v>
      </c>
    </row>
    <row r="7" spans="1:7" ht="15.75">
      <c r="A7" s="9" t="s">
        <v>33</v>
      </c>
      <c r="B7" s="11">
        <v>0</v>
      </c>
      <c r="C7" s="12">
        <f t="shared" ref="C7:E7" si="0">SUM(C8:C11)/58*100</f>
        <v>70.689655172413794</v>
      </c>
      <c r="D7" s="12">
        <f t="shared" si="0"/>
        <v>0</v>
      </c>
      <c r="E7" s="12">
        <f t="shared" si="0"/>
        <v>0</v>
      </c>
      <c r="F7" s="59">
        <f>SUM(F8:G11)/58*100</f>
        <v>0</v>
      </c>
      <c r="G7" s="60"/>
    </row>
    <row r="8" spans="1:7" ht="15.75">
      <c r="A8" s="13" t="s">
        <v>34</v>
      </c>
      <c r="B8" s="14">
        <v>14</v>
      </c>
      <c r="C8" s="15">
        <f>SUM('LINEA 1'!F7:F20)</f>
        <v>14</v>
      </c>
      <c r="D8" s="15">
        <f>SUM('LINEA 1'!I8:I20)</f>
        <v>0</v>
      </c>
      <c r="E8" s="15">
        <f>SUM('LINEA 1'!K7:K20)</f>
        <v>0</v>
      </c>
      <c r="F8" s="15">
        <f>SUM('LINEA 1'!M7:M20)</f>
        <v>0</v>
      </c>
      <c r="G8" s="15">
        <f>SUM('LINEA 1'!M23)</f>
        <v>0</v>
      </c>
    </row>
    <row r="9" spans="1:7" ht="15.75">
      <c r="A9" s="13" t="s">
        <v>35</v>
      </c>
      <c r="B9" s="14">
        <v>13</v>
      </c>
      <c r="C9" s="15">
        <f>SUM('LINEA 1'!F26:F38)</f>
        <v>10</v>
      </c>
      <c r="D9" s="15">
        <f>SUM('LINEA 1'!I26:I38)</f>
        <v>0</v>
      </c>
      <c r="E9" s="15">
        <f>SUM('LINEA 1'!K26:K38)</f>
        <v>0</v>
      </c>
      <c r="F9" s="15">
        <f>SUM('LINEA 1'!M26:M38)</f>
        <v>0</v>
      </c>
      <c r="G9" s="15">
        <f>SUM('LINEA 1'!M40)</f>
        <v>0</v>
      </c>
    </row>
    <row r="10" spans="1:7" ht="15.75">
      <c r="A10" s="13" t="s">
        <v>36</v>
      </c>
      <c r="B10" s="14">
        <v>13</v>
      </c>
      <c r="C10" s="15">
        <f>SUM('LINEA 1'!F44:F56)</f>
        <v>7</v>
      </c>
      <c r="D10" s="15">
        <f>SUM('LINEA 1'!I44:I56)</f>
        <v>0</v>
      </c>
      <c r="E10" s="15">
        <f>SUM('LINEA 1'!K44:K56)</f>
        <v>0</v>
      </c>
      <c r="F10" s="16">
        <f>SUM('LINEA 1'!L44:L56)</f>
        <v>0</v>
      </c>
      <c r="G10" s="15">
        <f>SUM('LINEA 1'!M58)</f>
        <v>0</v>
      </c>
    </row>
    <row r="11" spans="1:7" ht="15.75">
      <c r="A11" s="13" t="s">
        <v>37</v>
      </c>
      <c r="B11" s="14">
        <v>10</v>
      </c>
      <c r="C11" s="15">
        <f>SUM('LINEA 1'!F62:F71)</f>
        <v>10</v>
      </c>
      <c r="D11" s="15">
        <f>SUM('LINEA 1'!I62:I71)</f>
        <v>0</v>
      </c>
      <c r="E11" s="15">
        <f>SUM('LINEA 1'!K62:K71)</f>
        <v>0</v>
      </c>
      <c r="F11" s="16">
        <f>SUM('LINEA 1'!L62:L71)</f>
        <v>0</v>
      </c>
      <c r="G11" s="15">
        <f>SUM('LINEA 1'!M73)</f>
        <v>0</v>
      </c>
    </row>
    <row r="12" spans="1:7" ht="15.75">
      <c r="A12" s="9" t="s">
        <v>38</v>
      </c>
      <c r="B12" s="11">
        <v>0</v>
      </c>
      <c r="C12" s="12">
        <f t="shared" ref="C12:E12" si="1">SUM(C13:C17)/62*100</f>
        <v>75.806451612903231</v>
      </c>
      <c r="D12" s="12">
        <f t="shared" si="1"/>
        <v>0</v>
      </c>
      <c r="E12" s="12">
        <f t="shared" si="1"/>
        <v>0</v>
      </c>
      <c r="F12" s="59">
        <f>SUM(F13:G17)/62*100</f>
        <v>0</v>
      </c>
      <c r="G12" s="60"/>
    </row>
    <row r="13" spans="1:7" ht="15.75">
      <c r="A13" s="13" t="s">
        <v>39</v>
      </c>
      <c r="B13" s="14">
        <v>12</v>
      </c>
      <c r="C13" s="16">
        <f>SUM('LINEA 2'!E7:E18)</f>
        <v>12</v>
      </c>
      <c r="D13" s="16">
        <f>SUM('LINEA 2'!H7:H18)</f>
        <v>0</v>
      </c>
      <c r="E13" s="16">
        <f>SUM('LINEA 2'!J7:J18)</f>
        <v>0</v>
      </c>
      <c r="F13" s="16">
        <f>SUM('LINEA 2'!L7:L18)</f>
        <v>0</v>
      </c>
      <c r="G13" s="16">
        <f>SUM('LINEA 2'!L20)</f>
        <v>0</v>
      </c>
    </row>
    <row r="14" spans="1:7" ht="15.75">
      <c r="A14" s="13" t="s">
        <v>40</v>
      </c>
      <c r="B14" s="14">
        <v>6</v>
      </c>
      <c r="C14" s="16">
        <f>SUM('LINEA 2'!E24:E29)</f>
        <v>6</v>
      </c>
      <c r="D14" s="16">
        <f>SUM('LINEA 2'!H24:H29)</f>
        <v>0</v>
      </c>
      <c r="E14" s="16">
        <f>SUM('LINEA 2'!J24:J29)</f>
        <v>0</v>
      </c>
      <c r="F14" s="16">
        <f>SUM('LINEA 2'!K24:K29)</f>
        <v>0</v>
      </c>
      <c r="G14" s="16">
        <f>SUM('LINEA 2'!L31)</f>
        <v>0</v>
      </c>
    </row>
    <row r="15" spans="1:7" ht="15.75">
      <c r="A15" s="13" t="s">
        <v>41</v>
      </c>
      <c r="B15" s="14">
        <v>15</v>
      </c>
      <c r="C15" s="16">
        <f>SUM('LINEA 2'!E35:E51)</f>
        <v>15</v>
      </c>
      <c r="D15" s="16">
        <f>SUM('LINEA 2'!H35:H49)</f>
        <v>0</v>
      </c>
      <c r="E15" s="16">
        <f>SUM('LINEA 2'!J35:J49)</f>
        <v>0</v>
      </c>
      <c r="F15" s="16">
        <f>SUM('LINEA 2'!L35:L49)</f>
        <v>0</v>
      </c>
      <c r="G15" s="16">
        <f>SUM('LINEA 2'!L51)</f>
        <v>0</v>
      </c>
    </row>
    <row r="16" spans="1:7" ht="15.75">
      <c r="A16" s="13" t="s">
        <v>42</v>
      </c>
      <c r="B16" s="14">
        <v>11</v>
      </c>
      <c r="C16" s="16">
        <f>SUM('LINEA 2'!E55:E65)</f>
        <v>10</v>
      </c>
      <c r="D16" s="16">
        <f>SUM('LINEA 2'!H55:H65)</f>
        <v>0</v>
      </c>
      <c r="E16" s="16">
        <f>SUM('LINEA 2'!J55:J65)</f>
        <v>0</v>
      </c>
      <c r="F16" s="16">
        <f>SUM('LINEA 2'!L55:L65)</f>
        <v>0</v>
      </c>
      <c r="G16" s="16">
        <f>SUM('LINEA 2'!L67)</f>
        <v>0</v>
      </c>
    </row>
    <row r="17" spans="1:7" ht="15.75">
      <c r="A17" s="13" t="s">
        <v>43</v>
      </c>
      <c r="B17" s="14">
        <v>4</v>
      </c>
      <c r="C17" s="16">
        <f>SUM('LINEA 2'!E71:E76)</f>
        <v>4</v>
      </c>
      <c r="D17" s="16">
        <f>SUM('LINEA 2'!H71:H74)</f>
        <v>0</v>
      </c>
      <c r="E17" s="16">
        <f>SUM('LINEA 2'!J71:J74)</f>
        <v>0</v>
      </c>
      <c r="F17" s="16">
        <f>SUM('LINEA 2'!L71:L74)</f>
        <v>0</v>
      </c>
      <c r="G17" s="16">
        <f>SUM('LINEA 2'!L76)</f>
        <v>0</v>
      </c>
    </row>
    <row r="18" spans="1:7" ht="15.75">
      <c r="A18" s="9" t="s">
        <v>44</v>
      </c>
      <c r="B18" s="11">
        <v>0</v>
      </c>
      <c r="C18" s="12">
        <f t="shared" ref="C18:E18" si="2">SUM(C19:C22)/42*100</f>
        <v>80.952380952380949</v>
      </c>
      <c r="D18" s="12">
        <f t="shared" si="2"/>
        <v>0</v>
      </c>
      <c r="E18" s="12">
        <f t="shared" si="2"/>
        <v>0</v>
      </c>
      <c r="F18" s="59">
        <f>SUM(F19:G22)/42*100</f>
        <v>0</v>
      </c>
      <c r="G18" s="60"/>
    </row>
    <row r="19" spans="1:7" ht="15.75">
      <c r="A19" s="16" t="s">
        <v>45</v>
      </c>
      <c r="B19" s="17">
        <v>15</v>
      </c>
      <c r="C19" s="16">
        <f>SUM('LINEA 3'!E7:E21)</f>
        <v>15</v>
      </c>
      <c r="D19" s="16">
        <f>SUM('LINEA 3'!H7:H21)</f>
        <v>0</v>
      </c>
      <c r="E19" s="16">
        <f>SUM('LINEA 3'!J7:J20)</f>
        <v>0</v>
      </c>
      <c r="F19" s="16">
        <f>SUM('LINEA 3'!L7:L21)</f>
        <v>0</v>
      </c>
      <c r="G19" s="16">
        <f>SUM('LINEA 3'!L23)</f>
        <v>0</v>
      </c>
    </row>
    <row r="20" spans="1:7" ht="15.75">
      <c r="A20" s="16" t="s">
        <v>46</v>
      </c>
      <c r="B20" s="17">
        <v>5</v>
      </c>
      <c r="C20" s="16">
        <f>SUM('LINEA 3'!E27:E31)</f>
        <v>5</v>
      </c>
      <c r="D20" s="16">
        <f>SUM('LINEA 3'!H27:H31)</f>
        <v>0</v>
      </c>
      <c r="E20" s="16">
        <f>SUM('LINEA 3'!J27:J31)</f>
        <v>0</v>
      </c>
      <c r="F20" s="16">
        <f>SUM('LINEA 3'!L27:L31)</f>
        <v>0</v>
      </c>
      <c r="G20" s="16">
        <f>SUM('LINEA 3'!L33)</f>
        <v>0</v>
      </c>
    </row>
    <row r="21" spans="1:7" ht="15.75" customHeight="1">
      <c r="A21" s="16" t="s">
        <v>47</v>
      </c>
      <c r="B21" s="17">
        <v>6</v>
      </c>
      <c r="C21" s="16">
        <f>SUM('LINEA 3'!E37:E42)</f>
        <v>6</v>
      </c>
      <c r="D21" s="16">
        <f>SUM('LINEA 3'!H37:H42)</f>
        <v>0</v>
      </c>
      <c r="E21" s="16">
        <f>SUM('LINEA 3'!J37:J42)</f>
        <v>0</v>
      </c>
      <c r="F21" s="16">
        <f>SUM('LINEA 3'!L37:L42)</f>
        <v>0</v>
      </c>
      <c r="G21" s="16">
        <f>SUM('LINEA 3'!L44)</f>
        <v>0</v>
      </c>
    </row>
    <row r="22" spans="1:7" ht="15.75" customHeight="1">
      <c r="A22" s="16" t="s">
        <v>48</v>
      </c>
      <c r="B22" s="18">
        <v>8</v>
      </c>
      <c r="C22" s="16">
        <f>SUM('LINEA 3'!E48:E55)</f>
        <v>8</v>
      </c>
      <c r="D22" s="16">
        <f>SUM('LINEA 3'!H48:H55)</f>
        <v>0</v>
      </c>
      <c r="E22" s="16">
        <f>SUM('LINEA 3'!J48:J55)</f>
        <v>0</v>
      </c>
      <c r="F22" s="16">
        <f>SUM('LINEA 3'!L48:L55)</f>
        <v>0</v>
      </c>
      <c r="G22" s="16">
        <f>SUM('LINEA 3'!L57)</f>
        <v>0</v>
      </c>
    </row>
    <row r="23" spans="1:7" ht="15.75" customHeight="1">
      <c r="A23" s="19" t="s">
        <v>49</v>
      </c>
      <c r="B23" s="20">
        <f t="shared" ref="B23:G23" si="3">SUM(B7,B12,B18)</f>
        <v>0</v>
      </c>
      <c r="C23" s="21">
        <f t="shared" si="3"/>
        <v>227.44848773769797</v>
      </c>
      <c r="D23" s="21">
        <f t="shared" si="3"/>
        <v>0</v>
      </c>
      <c r="E23" s="21">
        <f t="shared" si="3"/>
        <v>0</v>
      </c>
      <c r="F23" s="21">
        <f t="shared" si="3"/>
        <v>0</v>
      </c>
      <c r="G23" s="21">
        <f t="shared" si="3"/>
        <v>0</v>
      </c>
    </row>
    <row r="24" spans="1:7" ht="15.75" customHeight="1">
      <c r="A24" s="19" t="s">
        <v>50</v>
      </c>
      <c r="B24" s="19"/>
      <c r="C24" s="61">
        <f>(C7+C12+C18)/3</f>
        <v>75.816162579232653</v>
      </c>
      <c r="D24" s="62"/>
      <c r="E24" s="62"/>
      <c r="F24" s="62"/>
      <c r="G24" s="60"/>
    </row>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F18:G18"/>
    <mergeCell ref="C24:G24"/>
    <mergeCell ref="A1:A3"/>
    <mergeCell ref="B1:F3"/>
    <mergeCell ref="A4:G4"/>
    <mergeCell ref="A5:A6"/>
    <mergeCell ref="F5:G5"/>
    <mergeCell ref="F7:G7"/>
    <mergeCell ref="F12:G1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00"/>
  <sheetViews>
    <sheetView topLeftCell="A49" workbookViewId="0">
      <selection activeCell="G52" sqref="G52"/>
    </sheetView>
  </sheetViews>
  <sheetFormatPr baseColWidth="10" defaultColWidth="14.42578125" defaultRowHeight="15" customHeight="1"/>
  <cols>
    <col min="1" max="1" width="10.42578125" customWidth="1"/>
    <col min="2" max="2" width="10.7109375" customWidth="1"/>
    <col min="3" max="3" width="41.5703125" customWidth="1"/>
    <col min="4" max="4" width="20.7109375" customWidth="1"/>
    <col min="5" max="5" width="15" customWidth="1"/>
    <col min="6" max="6" width="11.85546875" customWidth="1"/>
    <col min="7" max="7" width="20.5703125" customWidth="1"/>
    <col min="8" max="8" width="10.7109375" customWidth="1"/>
    <col min="9" max="9" width="12.140625" customWidth="1"/>
    <col min="10" max="10" width="10.7109375" customWidth="1"/>
    <col min="11" max="11" width="12.140625" customWidth="1"/>
    <col min="12" max="12" width="10.7109375" customWidth="1"/>
    <col min="13" max="13" width="13.42578125" customWidth="1"/>
    <col min="14" max="27" width="10.7109375" customWidth="1"/>
  </cols>
  <sheetData>
    <row r="1" spans="1:18" ht="24.75" customHeight="1">
      <c r="A1" s="91"/>
      <c r="B1" s="68"/>
      <c r="C1" s="66" t="s">
        <v>22</v>
      </c>
      <c r="D1" s="67"/>
      <c r="E1" s="67"/>
      <c r="F1" s="67"/>
      <c r="G1" s="67"/>
      <c r="H1" s="67"/>
      <c r="I1" s="67"/>
      <c r="J1" s="67"/>
      <c r="K1" s="68"/>
      <c r="L1" s="5" t="s">
        <v>51</v>
      </c>
      <c r="M1" s="5" t="s">
        <v>23</v>
      </c>
    </row>
    <row r="2" spans="1:18" ht="24.75" customHeight="1">
      <c r="A2" s="69"/>
      <c r="B2" s="71"/>
      <c r="C2" s="69"/>
      <c r="D2" s="70"/>
      <c r="E2" s="70"/>
      <c r="F2" s="70"/>
      <c r="G2" s="70"/>
      <c r="H2" s="70"/>
      <c r="I2" s="70"/>
      <c r="J2" s="70"/>
      <c r="K2" s="71"/>
      <c r="L2" s="22" t="s">
        <v>52</v>
      </c>
      <c r="M2" s="5">
        <v>2</v>
      </c>
    </row>
    <row r="3" spans="1:18" ht="24.75" customHeight="1">
      <c r="A3" s="72"/>
      <c r="B3" s="74"/>
      <c r="C3" s="72"/>
      <c r="D3" s="73"/>
      <c r="E3" s="73"/>
      <c r="F3" s="73"/>
      <c r="G3" s="73"/>
      <c r="H3" s="73"/>
      <c r="I3" s="73"/>
      <c r="J3" s="73"/>
      <c r="K3" s="74"/>
      <c r="L3" s="22" t="s">
        <v>53</v>
      </c>
      <c r="M3" s="6">
        <v>45406</v>
      </c>
    </row>
    <row r="4" spans="1:18" ht="15.75" customHeight="1">
      <c r="A4" s="92" t="s">
        <v>54</v>
      </c>
      <c r="B4" s="62"/>
      <c r="C4" s="62"/>
      <c r="D4" s="62"/>
      <c r="E4" s="62"/>
      <c r="F4" s="62"/>
      <c r="G4" s="62"/>
      <c r="H4" s="62"/>
      <c r="I4" s="62"/>
      <c r="J4" s="62"/>
      <c r="K4" s="62"/>
      <c r="L4" s="62"/>
      <c r="M4" s="60"/>
    </row>
    <row r="5" spans="1:18" ht="24.75" customHeight="1">
      <c r="A5" s="90" t="s">
        <v>34</v>
      </c>
      <c r="B5" s="62"/>
      <c r="C5" s="62"/>
      <c r="D5" s="62"/>
      <c r="E5" s="62"/>
      <c r="F5" s="62"/>
      <c r="G5" s="62"/>
      <c r="H5" s="62"/>
      <c r="I5" s="62"/>
      <c r="J5" s="62"/>
      <c r="K5" s="62"/>
      <c r="L5" s="62"/>
      <c r="M5" s="60"/>
      <c r="P5" s="19" t="s">
        <v>55</v>
      </c>
      <c r="Q5" s="19" t="s">
        <v>56</v>
      </c>
      <c r="R5" s="23">
        <v>1</v>
      </c>
    </row>
    <row r="6" spans="1:18" ht="24.75" customHeight="1">
      <c r="A6" s="81" t="s">
        <v>57</v>
      </c>
      <c r="B6" s="62"/>
      <c r="C6" s="60"/>
      <c r="D6" s="24" t="s">
        <v>58</v>
      </c>
      <c r="E6" s="24" t="s">
        <v>59</v>
      </c>
      <c r="F6" s="24" t="s">
        <v>60</v>
      </c>
      <c r="G6" s="24" t="s">
        <v>61</v>
      </c>
      <c r="H6" s="24" t="s">
        <v>27</v>
      </c>
      <c r="I6" s="24" t="s">
        <v>60</v>
      </c>
      <c r="J6" s="24" t="s">
        <v>62</v>
      </c>
      <c r="K6" s="24" t="s">
        <v>60</v>
      </c>
      <c r="L6" s="24" t="s">
        <v>62</v>
      </c>
      <c r="M6" s="24" t="s">
        <v>60</v>
      </c>
      <c r="P6" s="19" t="s">
        <v>63</v>
      </c>
      <c r="Q6" s="19" t="s">
        <v>64</v>
      </c>
      <c r="R6" s="23">
        <v>0</v>
      </c>
    </row>
    <row r="7" spans="1:18" ht="66.75" customHeight="1">
      <c r="A7" s="82" t="s">
        <v>31</v>
      </c>
      <c r="B7" s="84" t="s">
        <v>65</v>
      </c>
      <c r="C7" s="60"/>
      <c r="D7" s="25" t="s">
        <v>15</v>
      </c>
      <c r="E7" s="26" t="s">
        <v>56</v>
      </c>
      <c r="F7" s="27">
        <v>1</v>
      </c>
      <c r="G7" s="27" t="s">
        <v>291</v>
      </c>
      <c r="H7" s="26"/>
      <c r="I7" s="27" t="str">
        <f t="shared" ref="I7:I20" si="0">IFERROR(VLOOKUP(H7,Q$5:R$6,"2",FALSE),"")</f>
        <v/>
      </c>
      <c r="J7" s="26"/>
      <c r="K7" s="27" t="str">
        <f t="shared" ref="K7:K20" si="1">IFERROR(VLOOKUP(J7,Q$5:R$6,"2",FALSE),"")</f>
        <v/>
      </c>
      <c r="L7" s="26"/>
      <c r="M7" s="27" t="str">
        <f t="shared" ref="M7:M20" si="2">IFERROR(VLOOKUP(L7,Q$5:R$6,"2",FALSE),"")</f>
        <v/>
      </c>
    </row>
    <row r="8" spans="1:18" ht="32.25" customHeight="1">
      <c r="A8" s="64"/>
      <c r="B8" s="84" t="s">
        <v>66</v>
      </c>
      <c r="C8" s="60"/>
      <c r="D8" s="25" t="s">
        <v>15</v>
      </c>
      <c r="E8" s="26" t="s">
        <v>56</v>
      </c>
      <c r="F8" s="27">
        <f t="shared" ref="F8:F20" si="3">IFERROR(VLOOKUP(E8,Q$5:R$6,"2",FALSE),"")</f>
        <v>1</v>
      </c>
      <c r="G8" s="27" t="s">
        <v>67</v>
      </c>
      <c r="H8" s="26"/>
      <c r="I8" s="27" t="str">
        <f t="shared" si="0"/>
        <v/>
      </c>
      <c r="J8" s="26"/>
      <c r="K8" s="27" t="str">
        <f t="shared" si="1"/>
        <v/>
      </c>
      <c r="L8" s="26"/>
      <c r="M8" s="27" t="str">
        <f t="shared" si="2"/>
        <v/>
      </c>
    </row>
    <row r="9" spans="1:18" ht="27.75" customHeight="1">
      <c r="A9" s="64"/>
      <c r="B9" s="84" t="s">
        <v>68</v>
      </c>
      <c r="C9" s="60"/>
      <c r="D9" s="25" t="s">
        <v>15</v>
      </c>
      <c r="E9" s="26" t="s">
        <v>56</v>
      </c>
      <c r="F9" s="27">
        <f t="shared" si="3"/>
        <v>1</v>
      </c>
      <c r="G9" s="27" t="s">
        <v>69</v>
      </c>
      <c r="H9" s="26"/>
      <c r="I9" s="27" t="str">
        <f t="shared" si="0"/>
        <v/>
      </c>
      <c r="J9" s="26"/>
      <c r="K9" s="27" t="str">
        <f t="shared" si="1"/>
        <v/>
      </c>
      <c r="L9" s="26"/>
      <c r="M9" s="27" t="str">
        <f t="shared" si="2"/>
        <v/>
      </c>
    </row>
    <row r="10" spans="1:18" ht="37.5" customHeight="1">
      <c r="A10" s="64"/>
      <c r="B10" s="84" t="s">
        <v>70</v>
      </c>
      <c r="C10" s="60"/>
      <c r="D10" s="25" t="s">
        <v>15</v>
      </c>
      <c r="E10" s="26" t="s">
        <v>56</v>
      </c>
      <c r="F10" s="27">
        <f t="shared" si="3"/>
        <v>1</v>
      </c>
      <c r="G10" s="27" t="s">
        <v>71</v>
      </c>
      <c r="H10" s="26"/>
      <c r="I10" s="27" t="str">
        <f t="shared" si="0"/>
        <v/>
      </c>
      <c r="J10" s="26"/>
      <c r="K10" s="27" t="str">
        <f t="shared" si="1"/>
        <v/>
      </c>
      <c r="L10" s="26"/>
      <c r="M10" s="27" t="str">
        <f t="shared" si="2"/>
        <v/>
      </c>
    </row>
    <row r="11" spans="1:18" ht="24" customHeight="1">
      <c r="A11" s="64"/>
      <c r="B11" s="84" t="s">
        <v>72</v>
      </c>
      <c r="C11" s="60"/>
      <c r="D11" s="25" t="s">
        <v>73</v>
      </c>
      <c r="E11" s="26" t="s">
        <v>56</v>
      </c>
      <c r="F11" s="57">
        <v>1</v>
      </c>
      <c r="G11" s="57" t="s">
        <v>239</v>
      </c>
      <c r="H11" s="26"/>
      <c r="I11" s="27" t="str">
        <f t="shared" si="0"/>
        <v/>
      </c>
      <c r="J11" s="26"/>
      <c r="K11" s="27" t="str">
        <f t="shared" si="1"/>
        <v/>
      </c>
      <c r="L11" s="26"/>
      <c r="M11" s="27" t="str">
        <f t="shared" si="2"/>
        <v/>
      </c>
    </row>
    <row r="12" spans="1:18" ht="35.25" customHeight="1">
      <c r="A12" s="64"/>
      <c r="B12" s="84" t="s">
        <v>74</v>
      </c>
      <c r="C12" s="60"/>
      <c r="D12" s="25" t="s">
        <v>13</v>
      </c>
      <c r="E12" s="26" t="s">
        <v>56</v>
      </c>
      <c r="F12" s="57">
        <v>1</v>
      </c>
      <c r="G12" s="57" t="s">
        <v>240</v>
      </c>
      <c r="H12" s="26"/>
      <c r="I12" s="27" t="str">
        <f t="shared" si="0"/>
        <v/>
      </c>
      <c r="J12" s="26"/>
      <c r="K12" s="27" t="str">
        <f t="shared" si="1"/>
        <v/>
      </c>
      <c r="L12" s="26"/>
      <c r="M12" s="27" t="str">
        <f t="shared" si="2"/>
        <v/>
      </c>
    </row>
    <row r="13" spans="1:18" ht="33.75" customHeight="1">
      <c r="A13" s="64"/>
      <c r="B13" s="84" t="s">
        <v>75</v>
      </c>
      <c r="C13" s="60"/>
      <c r="D13" s="25" t="s">
        <v>15</v>
      </c>
      <c r="E13" s="26" t="s">
        <v>56</v>
      </c>
      <c r="F13" s="27">
        <f t="shared" si="3"/>
        <v>1</v>
      </c>
      <c r="G13" s="27" t="s">
        <v>76</v>
      </c>
      <c r="H13" s="26"/>
      <c r="I13" s="27" t="str">
        <f t="shared" si="0"/>
        <v/>
      </c>
      <c r="J13" s="26"/>
      <c r="K13" s="27" t="str">
        <f t="shared" si="1"/>
        <v/>
      </c>
      <c r="L13" s="26"/>
      <c r="M13" s="27" t="str">
        <f t="shared" si="2"/>
        <v/>
      </c>
    </row>
    <row r="14" spans="1:18" ht="39" customHeight="1">
      <c r="A14" s="64"/>
      <c r="B14" s="84" t="s">
        <v>77</v>
      </c>
      <c r="C14" s="60"/>
      <c r="D14" s="25" t="s">
        <v>15</v>
      </c>
      <c r="E14" s="26" t="s">
        <v>56</v>
      </c>
      <c r="F14" s="27">
        <f t="shared" si="3"/>
        <v>1</v>
      </c>
      <c r="G14" s="27" t="s">
        <v>78</v>
      </c>
      <c r="H14" s="26"/>
      <c r="I14" s="27" t="str">
        <f t="shared" si="0"/>
        <v/>
      </c>
      <c r="J14" s="26"/>
      <c r="K14" s="27" t="str">
        <f t="shared" si="1"/>
        <v/>
      </c>
      <c r="L14" s="26"/>
      <c r="M14" s="27" t="str">
        <f t="shared" si="2"/>
        <v/>
      </c>
    </row>
    <row r="15" spans="1:18" ht="86.25" customHeight="1">
      <c r="A15" s="64"/>
      <c r="B15" s="84" t="s">
        <v>79</v>
      </c>
      <c r="C15" s="60"/>
      <c r="D15" s="25" t="s">
        <v>7</v>
      </c>
      <c r="E15" s="26" t="s">
        <v>56</v>
      </c>
      <c r="F15" s="57">
        <f t="shared" si="3"/>
        <v>1</v>
      </c>
      <c r="G15" s="57" t="s">
        <v>241</v>
      </c>
      <c r="H15" s="26"/>
      <c r="I15" s="27" t="str">
        <f t="shared" si="0"/>
        <v/>
      </c>
      <c r="J15" s="26"/>
      <c r="K15" s="27" t="str">
        <f t="shared" si="1"/>
        <v/>
      </c>
      <c r="L15" s="26"/>
      <c r="M15" s="27" t="str">
        <f t="shared" si="2"/>
        <v/>
      </c>
    </row>
    <row r="16" spans="1:18" ht="57.75" customHeight="1">
      <c r="A16" s="64"/>
      <c r="B16" s="84" t="s">
        <v>80</v>
      </c>
      <c r="C16" s="60"/>
      <c r="D16" s="28" t="s">
        <v>7</v>
      </c>
      <c r="E16" s="26" t="s">
        <v>56</v>
      </c>
      <c r="F16" s="27">
        <f t="shared" si="3"/>
        <v>1</v>
      </c>
      <c r="G16" s="27" t="s">
        <v>334</v>
      </c>
      <c r="H16" s="26"/>
      <c r="I16" s="27" t="str">
        <f t="shared" si="0"/>
        <v/>
      </c>
      <c r="J16" s="26"/>
      <c r="K16" s="27" t="str">
        <f t="shared" si="1"/>
        <v/>
      </c>
      <c r="L16" s="26"/>
      <c r="M16" s="27" t="str">
        <f t="shared" si="2"/>
        <v/>
      </c>
    </row>
    <row r="17" spans="1:13" ht="30.75" customHeight="1">
      <c r="A17" s="64"/>
      <c r="B17" s="84" t="s">
        <v>81</v>
      </c>
      <c r="C17" s="60"/>
      <c r="D17" s="25" t="s">
        <v>15</v>
      </c>
      <c r="E17" s="26" t="s">
        <v>56</v>
      </c>
      <c r="F17" s="27">
        <f t="shared" si="3"/>
        <v>1</v>
      </c>
      <c r="G17" s="57" t="s">
        <v>292</v>
      </c>
      <c r="H17" s="26"/>
      <c r="I17" s="27" t="str">
        <f t="shared" si="0"/>
        <v/>
      </c>
      <c r="J17" s="26"/>
      <c r="K17" s="27" t="str">
        <f t="shared" si="1"/>
        <v/>
      </c>
      <c r="L17" s="26"/>
      <c r="M17" s="27" t="str">
        <f t="shared" si="2"/>
        <v/>
      </c>
    </row>
    <row r="18" spans="1:13" ht="54.75" customHeight="1">
      <c r="A18" s="64"/>
      <c r="B18" s="84" t="s">
        <v>82</v>
      </c>
      <c r="C18" s="60"/>
      <c r="D18" s="25" t="s">
        <v>15</v>
      </c>
      <c r="E18" s="26" t="s">
        <v>56</v>
      </c>
      <c r="F18" s="57">
        <f t="shared" si="3"/>
        <v>1</v>
      </c>
      <c r="G18" s="57" t="s">
        <v>293</v>
      </c>
      <c r="H18" s="26"/>
      <c r="I18" s="27" t="str">
        <f t="shared" si="0"/>
        <v/>
      </c>
      <c r="J18" s="26"/>
      <c r="K18" s="27" t="str">
        <f t="shared" si="1"/>
        <v/>
      </c>
      <c r="L18" s="26"/>
      <c r="M18" s="27" t="str">
        <f t="shared" si="2"/>
        <v/>
      </c>
    </row>
    <row r="19" spans="1:13" ht="60.75" customHeight="1">
      <c r="A19" s="64"/>
      <c r="B19" s="84" t="s">
        <v>83</v>
      </c>
      <c r="C19" s="60"/>
      <c r="D19" s="58" t="s">
        <v>15</v>
      </c>
      <c r="E19" s="26" t="s">
        <v>56</v>
      </c>
      <c r="F19" s="57">
        <f t="shared" si="3"/>
        <v>1</v>
      </c>
      <c r="G19" s="57" t="s">
        <v>287</v>
      </c>
      <c r="H19" s="26"/>
      <c r="I19" s="27" t="str">
        <f t="shared" si="0"/>
        <v/>
      </c>
      <c r="J19" s="26"/>
      <c r="K19" s="27" t="str">
        <f t="shared" si="1"/>
        <v/>
      </c>
      <c r="L19" s="26"/>
      <c r="M19" s="27" t="str">
        <f t="shared" si="2"/>
        <v/>
      </c>
    </row>
    <row r="20" spans="1:13" ht="54.75" customHeight="1">
      <c r="A20" s="65"/>
      <c r="B20" s="84" t="s">
        <v>84</v>
      </c>
      <c r="C20" s="60"/>
      <c r="D20" s="25" t="s">
        <v>13</v>
      </c>
      <c r="E20" s="26" t="s">
        <v>56</v>
      </c>
      <c r="F20" s="57">
        <f t="shared" si="3"/>
        <v>1</v>
      </c>
      <c r="G20" s="57" t="s">
        <v>242</v>
      </c>
      <c r="H20" s="26"/>
      <c r="I20" s="27" t="str">
        <f t="shared" si="0"/>
        <v/>
      </c>
      <c r="J20" s="26"/>
      <c r="K20" s="27" t="str">
        <f t="shared" si="1"/>
        <v/>
      </c>
      <c r="L20" s="26"/>
      <c r="M20" s="27" t="str">
        <f t="shared" si="2"/>
        <v/>
      </c>
    </row>
    <row r="21" spans="1:13" ht="55.5" customHeight="1">
      <c r="A21" s="29" t="s">
        <v>85</v>
      </c>
      <c r="B21" s="86" t="s">
        <v>86</v>
      </c>
      <c r="C21" s="62"/>
      <c r="D21" s="62"/>
      <c r="E21" s="62"/>
      <c r="F21" s="62"/>
      <c r="G21" s="62"/>
      <c r="H21" s="62"/>
      <c r="I21" s="62"/>
      <c r="J21" s="62"/>
      <c r="K21" s="62"/>
      <c r="L21" s="62"/>
      <c r="M21" s="60"/>
    </row>
    <row r="22" spans="1:13" ht="54.75" customHeight="1">
      <c r="A22" s="29" t="s">
        <v>32</v>
      </c>
      <c r="B22" s="86" t="s">
        <v>87</v>
      </c>
      <c r="C22" s="62"/>
      <c r="D22" s="62"/>
      <c r="E22" s="62"/>
      <c r="F22" s="62"/>
      <c r="G22" s="62"/>
      <c r="H22" s="62"/>
      <c r="I22" s="62"/>
      <c r="J22" s="62"/>
      <c r="K22" s="62"/>
      <c r="L22" s="62"/>
      <c r="M22" s="60"/>
    </row>
    <row r="23" spans="1:13" ht="26.25" customHeight="1">
      <c r="A23" s="85" t="s">
        <v>88</v>
      </c>
      <c r="B23" s="62"/>
      <c r="C23" s="60"/>
      <c r="D23" s="30"/>
      <c r="E23" s="31"/>
      <c r="F23" s="31"/>
      <c r="G23" s="31"/>
      <c r="H23" s="31"/>
      <c r="I23" s="31"/>
      <c r="J23" s="31"/>
      <c r="K23" s="31"/>
      <c r="L23" s="31"/>
      <c r="M23" s="31"/>
    </row>
    <row r="24" spans="1:13" ht="36" customHeight="1">
      <c r="A24" s="90" t="s">
        <v>35</v>
      </c>
      <c r="B24" s="62"/>
      <c r="C24" s="62"/>
      <c r="D24" s="62"/>
      <c r="E24" s="62"/>
      <c r="F24" s="62"/>
      <c r="G24" s="62"/>
      <c r="H24" s="62"/>
      <c r="I24" s="62"/>
      <c r="J24" s="62"/>
      <c r="K24" s="62"/>
      <c r="L24" s="62"/>
      <c r="M24" s="60"/>
    </row>
    <row r="25" spans="1:13" ht="23.25" customHeight="1">
      <c r="A25" s="81" t="s">
        <v>57</v>
      </c>
      <c r="B25" s="62"/>
      <c r="C25" s="60"/>
      <c r="D25" s="24" t="s">
        <v>58</v>
      </c>
      <c r="E25" s="24" t="s">
        <v>59</v>
      </c>
      <c r="F25" s="24" t="s">
        <v>60</v>
      </c>
      <c r="G25" s="24" t="s">
        <v>61</v>
      </c>
      <c r="H25" s="24" t="s">
        <v>27</v>
      </c>
      <c r="I25" s="24" t="s">
        <v>60</v>
      </c>
      <c r="J25" s="24" t="s">
        <v>62</v>
      </c>
      <c r="K25" s="24" t="s">
        <v>60</v>
      </c>
      <c r="L25" s="24" t="s">
        <v>62</v>
      </c>
      <c r="M25" s="24" t="s">
        <v>60</v>
      </c>
    </row>
    <row r="26" spans="1:13" ht="60.75" customHeight="1">
      <c r="A26" s="82" t="s">
        <v>31</v>
      </c>
      <c r="B26" s="84" t="s">
        <v>89</v>
      </c>
      <c r="C26" s="88"/>
      <c r="D26" s="32" t="s">
        <v>13</v>
      </c>
      <c r="E26" s="26" t="s">
        <v>56</v>
      </c>
      <c r="F26" s="57">
        <f t="shared" ref="F26:F38" si="4">IFERROR(VLOOKUP(E26,Q$5:R$6,"2",FALSE),"")</f>
        <v>1</v>
      </c>
      <c r="G26" s="57" t="s">
        <v>294</v>
      </c>
      <c r="H26" s="26"/>
      <c r="I26" s="27" t="str">
        <f t="shared" ref="I26:I38" si="5">IFERROR(VLOOKUP(H26,Q$5:R$6,"2",FALSE),"")</f>
        <v/>
      </c>
      <c r="J26" s="26"/>
      <c r="K26" s="27" t="str">
        <f t="shared" ref="K26:K38" si="6">IFERROR(VLOOKUP(J26,Q$5:R$6,"2",FALSE),"")</f>
        <v/>
      </c>
      <c r="L26" s="26"/>
      <c r="M26" s="27" t="str">
        <f>IFERROR(VLOOKUP(L26,W$5:X$6,"2",FALSE),"")</f>
        <v/>
      </c>
    </row>
    <row r="27" spans="1:13" ht="52.5" customHeight="1">
      <c r="A27" s="64"/>
      <c r="B27" s="84" t="s">
        <v>90</v>
      </c>
      <c r="C27" s="88"/>
      <c r="D27" s="32" t="s">
        <v>13</v>
      </c>
      <c r="E27" s="26" t="s">
        <v>56</v>
      </c>
      <c r="F27" s="57">
        <f t="shared" si="4"/>
        <v>1</v>
      </c>
      <c r="G27" s="57" t="s">
        <v>295</v>
      </c>
      <c r="H27" s="26"/>
      <c r="I27" s="27" t="str">
        <f t="shared" si="5"/>
        <v/>
      </c>
      <c r="J27" s="26"/>
      <c r="K27" s="27" t="str">
        <f t="shared" si="6"/>
        <v/>
      </c>
      <c r="L27" s="26"/>
      <c r="M27" s="27" t="str">
        <f t="shared" ref="M27:M38" si="7">IFERROR(VLOOKUP(L27,Q$5:R$6,"2",FALSE),"")</f>
        <v/>
      </c>
    </row>
    <row r="28" spans="1:13" ht="40.5" customHeight="1">
      <c r="A28" s="64"/>
      <c r="B28" s="84" t="s">
        <v>91</v>
      </c>
      <c r="C28" s="88"/>
      <c r="D28" s="32" t="s">
        <v>13</v>
      </c>
      <c r="E28" s="26" t="s">
        <v>56</v>
      </c>
      <c r="F28" s="57">
        <f t="shared" si="4"/>
        <v>1</v>
      </c>
      <c r="G28" s="57" t="s">
        <v>238</v>
      </c>
      <c r="H28" s="26"/>
      <c r="I28" s="27" t="str">
        <f t="shared" si="5"/>
        <v/>
      </c>
      <c r="J28" s="26"/>
      <c r="K28" s="27" t="str">
        <f t="shared" si="6"/>
        <v/>
      </c>
      <c r="L28" s="26"/>
      <c r="M28" s="27" t="str">
        <f t="shared" si="7"/>
        <v/>
      </c>
    </row>
    <row r="29" spans="1:13" ht="39.75" customHeight="1">
      <c r="A29" s="64"/>
      <c r="B29" s="84" t="s">
        <v>92</v>
      </c>
      <c r="C29" s="88"/>
      <c r="D29" s="32" t="s">
        <v>13</v>
      </c>
      <c r="E29" s="26" t="s">
        <v>64</v>
      </c>
      <c r="F29" s="57">
        <f t="shared" si="4"/>
        <v>0</v>
      </c>
      <c r="G29" s="57" t="s">
        <v>335</v>
      </c>
      <c r="H29" s="26"/>
      <c r="I29" s="27" t="str">
        <f t="shared" si="5"/>
        <v/>
      </c>
      <c r="J29" s="26"/>
      <c r="K29" s="27" t="str">
        <f t="shared" si="6"/>
        <v/>
      </c>
      <c r="L29" s="26"/>
      <c r="M29" s="27" t="str">
        <f t="shared" si="7"/>
        <v/>
      </c>
    </row>
    <row r="30" spans="1:13" ht="27" customHeight="1">
      <c r="A30" s="64"/>
      <c r="B30" s="84" t="s">
        <v>93</v>
      </c>
      <c r="C30" s="88"/>
      <c r="D30" s="32" t="s">
        <v>13</v>
      </c>
      <c r="E30" s="26" t="s">
        <v>64</v>
      </c>
      <c r="F30" s="57">
        <f t="shared" si="4"/>
        <v>0</v>
      </c>
      <c r="G30" s="57" t="s">
        <v>335</v>
      </c>
      <c r="H30" s="26"/>
      <c r="I30" s="27" t="str">
        <f t="shared" si="5"/>
        <v/>
      </c>
      <c r="J30" s="26"/>
      <c r="K30" s="27" t="str">
        <f t="shared" si="6"/>
        <v/>
      </c>
      <c r="L30" s="26"/>
      <c r="M30" s="27" t="str">
        <f t="shared" si="7"/>
        <v/>
      </c>
    </row>
    <row r="31" spans="1:13" ht="39.75" customHeight="1">
      <c r="A31" s="64"/>
      <c r="B31" s="84" t="s">
        <v>94</v>
      </c>
      <c r="C31" s="88"/>
      <c r="D31" s="32" t="s">
        <v>13</v>
      </c>
      <c r="E31" s="26" t="s">
        <v>56</v>
      </c>
      <c r="F31" s="57">
        <f t="shared" si="4"/>
        <v>1</v>
      </c>
      <c r="G31" s="57" t="s">
        <v>288</v>
      </c>
      <c r="H31" s="26"/>
      <c r="I31" s="27" t="str">
        <f t="shared" si="5"/>
        <v/>
      </c>
      <c r="J31" s="26"/>
      <c r="K31" s="27" t="str">
        <f t="shared" si="6"/>
        <v/>
      </c>
      <c r="L31" s="26"/>
      <c r="M31" s="27" t="str">
        <f t="shared" si="7"/>
        <v/>
      </c>
    </row>
    <row r="32" spans="1:13" ht="46.5" customHeight="1">
      <c r="A32" s="64"/>
      <c r="B32" s="84" t="s">
        <v>95</v>
      </c>
      <c r="C32" s="88"/>
      <c r="D32" s="32" t="s">
        <v>13</v>
      </c>
      <c r="E32" s="26" t="s">
        <v>56</v>
      </c>
      <c r="F32" s="57">
        <f t="shared" si="4"/>
        <v>1</v>
      </c>
      <c r="G32" s="57" t="s">
        <v>296</v>
      </c>
      <c r="H32" s="26"/>
      <c r="I32" s="27" t="str">
        <f t="shared" si="5"/>
        <v/>
      </c>
      <c r="J32" s="26"/>
      <c r="K32" s="27" t="str">
        <f t="shared" si="6"/>
        <v/>
      </c>
      <c r="L32" s="26"/>
      <c r="M32" s="27" t="str">
        <f t="shared" si="7"/>
        <v/>
      </c>
    </row>
    <row r="33" spans="1:13" ht="24" customHeight="1">
      <c r="A33" s="64"/>
      <c r="B33" s="87" t="s">
        <v>96</v>
      </c>
      <c r="C33" s="60"/>
      <c r="D33" s="32" t="s">
        <v>13</v>
      </c>
      <c r="E33" s="26" t="s">
        <v>64</v>
      </c>
      <c r="F33" s="57">
        <f t="shared" si="4"/>
        <v>0</v>
      </c>
      <c r="G33" s="57" t="s">
        <v>335</v>
      </c>
      <c r="H33" s="26"/>
      <c r="I33" s="27" t="str">
        <f t="shared" si="5"/>
        <v/>
      </c>
      <c r="J33" s="26"/>
      <c r="K33" s="27" t="str">
        <f t="shared" si="6"/>
        <v/>
      </c>
      <c r="L33" s="26"/>
      <c r="M33" s="27" t="str">
        <f t="shared" si="7"/>
        <v/>
      </c>
    </row>
    <row r="34" spans="1:13" ht="72" customHeight="1">
      <c r="A34" s="64"/>
      <c r="B34" s="87" t="s">
        <v>97</v>
      </c>
      <c r="C34" s="60"/>
      <c r="D34" s="32" t="s">
        <v>13</v>
      </c>
      <c r="E34" s="26" t="s">
        <v>56</v>
      </c>
      <c r="F34" s="57">
        <f t="shared" si="4"/>
        <v>1</v>
      </c>
      <c r="G34" s="57" t="s">
        <v>297</v>
      </c>
      <c r="H34" s="26"/>
      <c r="I34" s="27" t="str">
        <f t="shared" si="5"/>
        <v/>
      </c>
      <c r="J34" s="26"/>
      <c r="K34" s="27" t="str">
        <f t="shared" si="6"/>
        <v/>
      </c>
      <c r="L34" s="26"/>
      <c r="M34" s="27" t="str">
        <f t="shared" si="7"/>
        <v/>
      </c>
    </row>
    <row r="35" spans="1:13" ht="36.75" customHeight="1">
      <c r="A35" s="64"/>
      <c r="B35" s="87" t="s">
        <v>98</v>
      </c>
      <c r="C35" s="60"/>
      <c r="D35" s="32" t="s">
        <v>13</v>
      </c>
      <c r="E35" s="26" t="s">
        <v>56</v>
      </c>
      <c r="F35" s="57">
        <f t="shared" si="4"/>
        <v>1</v>
      </c>
      <c r="G35" s="57" t="s">
        <v>243</v>
      </c>
      <c r="H35" s="26"/>
      <c r="I35" s="27" t="str">
        <f t="shared" si="5"/>
        <v/>
      </c>
      <c r="J35" s="26"/>
      <c r="K35" s="27" t="str">
        <f t="shared" si="6"/>
        <v/>
      </c>
      <c r="L35" s="26"/>
      <c r="M35" s="27" t="str">
        <f t="shared" si="7"/>
        <v/>
      </c>
    </row>
    <row r="36" spans="1:13" ht="42.75" customHeight="1">
      <c r="A36" s="64"/>
      <c r="B36" s="87" t="s">
        <v>99</v>
      </c>
      <c r="C36" s="60"/>
      <c r="D36" s="32" t="s">
        <v>13</v>
      </c>
      <c r="E36" s="26" t="s">
        <v>56</v>
      </c>
      <c r="F36" s="57">
        <f t="shared" si="4"/>
        <v>1</v>
      </c>
      <c r="G36" s="57" t="s">
        <v>244</v>
      </c>
      <c r="H36" s="26"/>
      <c r="I36" s="27" t="str">
        <f t="shared" si="5"/>
        <v/>
      </c>
      <c r="J36" s="26"/>
      <c r="K36" s="27" t="str">
        <f t="shared" si="6"/>
        <v/>
      </c>
      <c r="L36" s="26"/>
      <c r="M36" s="27" t="str">
        <f t="shared" si="7"/>
        <v/>
      </c>
    </row>
    <row r="37" spans="1:13" ht="25.5" customHeight="1">
      <c r="A37" s="64"/>
      <c r="B37" s="87" t="s">
        <v>100</v>
      </c>
      <c r="C37" s="60"/>
      <c r="D37" s="32" t="s">
        <v>13</v>
      </c>
      <c r="E37" s="26" t="s">
        <v>56</v>
      </c>
      <c r="F37" s="57">
        <f t="shared" si="4"/>
        <v>1</v>
      </c>
      <c r="G37" s="57" t="s">
        <v>245</v>
      </c>
      <c r="H37" s="26"/>
      <c r="I37" s="27" t="str">
        <f t="shared" si="5"/>
        <v/>
      </c>
      <c r="J37" s="26"/>
      <c r="K37" s="27" t="str">
        <f t="shared" si="6"/>
        <v/>
      </c>
      <c r="L37" s="26"/>
      <c r="M37" s="27" t="str">
        <f t="shared" si="7"/>
        <v/>
      </c>
    </row>
    <row r="38" spans="1:13" ht="36" customHeight="1">
      <c r="A38" s="65"/>
      <c r="B38" s="87" t="s">
        <v>101</v>
      </c>
      <c r="C38" s="60"/>
      <c r="D38" s="32" t="s">
        <v>13</v>
      </c>
      <c r="E38" s="26" t="s">
        <v>56</v>
      </c>
      <c r="F38" s="57">
        <f t="shared" si="4"/>
        <v>1</v>
      </c>
      <c r="G38" s="57" t="s">
        <v>265</v>
      </c>
      <c r="H38" s="26"/>
      <c r="I38" s="27" t="str">
        <f t="shared" si="5"/>
        <v/>
      </c>
      <c r="J38" s="26"/>
      <c r="K38" s="27" t="str">
        <f t="shared" si="6"/>
        <v/>
      </c>
      <c r="L38" s="26"/>
      <c r="M38" s="27" t="str">
        <f t="shared" si="7"/>
        <v/>
      </c>
    </row>
    <row r="39" spans="1:13" ht="60" customHeight="1">
      <c r="A39" s="29" t="s">
        <v>85</v>
      </c>
      <c r="B39" s="86" t="s">
        <v>102</v>
      </c>
      <c r="C39" s="62"/>
      <c r="D39" s="62"/>
      <c r="E39" s="62"/>
      <c r="F39" s="62"/>
      <c r="G39" s="62"/>
      <c r="H39" s="62"/>
      <c r="I39" s="62"/>
      <c r="J39" s="62"/>
      <c r="K39" s="62"/>
      <c r="L39" s="62"/>
      <c r="M39" s="60"/>
    </row>
    <row r="40" spans="1:13" ht="42.75" customHeight="1">
      <c r="A40" s="29" t="s">
        <v>32</v>
      </c>
      <c r="B40" s="86" t="s">
        <v>87</v>
      </c>
      <c r="C40" s="62"/>
      <c r="D40" s="62"/>
      <c r="E40" s="62"/>
      <c r="F40" s="62"/>
      <c r="G40" s="62"/>
      <c r="H40" s="62"/>
      <c r="I40" s="62"/>
      <c r="J40" s="62"/>
      <c r="K40" s="62"/>
      <c r="L40" s="62"/>
      <c r="M40" s="60"/>
    </row>
    <row r="41" spans="1:13" ht="21" customHeight="1">
      <c r="A41" s="80" t="s">
        <v>88</v>
      </c>
      <c r="B41" s="62"/>
      <c r="C41" s="60"/>
      <c r="D41" s="33"/>
      <c r="E41" s="31"/>
      <c r="F41" s="31"/>
      <c r="G41" s="31"/>
      <c r="H41" s="31"/>
      <c r="I41" s="31"/>
      <c r="J41" s="31"/>
      <c r="K41" s="31"/>
      <c r="L41" s="31"/>
      <c r="M41" s="31"/>
    </row>
    <row r="42" spans="1:13" ht="19.5" customHeight="1">
      <c r="A42" s="90" t="s">
        <v>36</v>
      </c>
      <c r="B42" s="62"/>
      <c r="C42" s="62"/>
      <c r="D42" s="62"/>
      <c r="E42" s="62"/>
      <c r="F42" s="62"/>
      <c r="G42" s="62"/>
      <c r="H42" s="62"/>
      <c r="I42" s="62"/>
      <c r="J42" s="62"/>
      <c r="K42" s="62"/>
      <c r="L42" s="62"/>
      <c r="M42" s="60"/>
    </row>
    <row r="43" spans="1:13" ht="19.5" customHeight="1">
      <c r="A43" s="81" t="s">
        <v>57</v>
      </c>
      <c r="B43" s="62"/>
      <c r="C43" s="60"/>
      <c r="D43" s="24" t="s">
        <v>58</v>
      </c>
      <c r="E43" s="24" t="s">
        <v>59</v>
      </c>
      <c r="F43" s="24" t="s">
        <v>60</v>
      </c>
      <c r="G43" s="24" t="s">
        <v>61</v>
      </c>
      <c r="H43" s="24" t="s">
        <v>27</v>
      </c>
      <c r="I43" s="24" t="s">
        <v>60</v>
      </c>
      <c r="J43" s="24" t="s">
        <v>62</v>
      </c>
      <c r="K43" s="24" t="s">
        <v>60</v>
      </c>
      <c r="L43" s="24" t="s">
        <v>29</v>
      </c>
      <c r="M43" s="24" t="s">
        <v>60</v>
      </c>
    </row>
    <row r="44" spans="1:13" ht="54" customHeight="1">
      <c r="A44" s="82" t="s">
        <v>31</v>
      </c>
      <c r="B44" s="83" t="s">
        <v>103</v>
      </c>
      <c r="C44" s="60"/>
      <c r="D44" s="34" t="s">
        <v>104</v>
      </c>
      <c r="E44" s="26" t="s">
        <v>56</v>
      </c>
      <c r="F44" s="57">
        <f t="shared" ref="F44:F56" si="8">IFERROR(VLOOKUP(E44,Q$5:R$6,"2",FALSE),"")</f>
        <v>1</v>
      </c>
      <c r="G44" s="57" t="s">
        <v>298</v>
      </c>
      <c r="H44" s="26"/>
      <c r="I44" s="27" t="str">
        <f t="shared" ref="I44:I56" si="9">IFERROR(VLOOKUP(H44,Q$5:R$6,"2",FALSE),"")</f>
        <v/>
      </c>
      <c r="J44" s="26"/>
      <c r="K44" s="27" t="str">
        <f t="shared" ref="K44:K56" si="10">IFERROR(VLOOKUP(J44,Q$5:R$6,"2",FALSE),"")</f>
        <v/>
      </c>
      <c r="L44" s="26"/>
      <c r="M44" s="27" t="str">
        <f t="shared" ref="M44:M56" si="11">IFERROR(VLOOKUP(L44,Q$5:R$6,"2",FALSE),"")</f>
        <v/>
      </c>
    </row>
    <row r="45" spans="1:13" ht="48" customHeight="1">
      <c r="A45" s="64"/>
      <c r="B45" s="84" t="s">
        <v>105</v>
      </c>
      <c r="C45" s="60"/>
      <c r="D45" s="34" t="s">
        <v>13</v>
      </c>
      <c r="E45" s="26" t="s">
        <v>56</v>
      </c>
      <c r="F45" s="57">
        <f t="shared" si="8"/>
        <v>1</v>
      </c>
      <c r="G45" s="57" t="s">
        <v>289</v>
      </c>
      <c r="H45" s="26"/>
      <c r="I45" s="27" t="str">
        <f t="shared" si="9"/>
        <v/>
      </c>
      <c r="J45" s="26"/>
      <c r="K45" s="27" t="str">
        <f t="shared" si="10"/>
        <v/>
      </c>
      <c r="L45" s="26"/>
      <c r="M45" s="27" t="str">
        <f t="shared" si="11"/>
        <v/>
      </c>
    </row>
    <row r="46" spans="1:13" ht="46.5" customHeight="1">
      <c r="A46" s="64"/>
      <c r="B46" s="84" t="s">
        <v>106</v>
      </c>
      <c r="C46" s="60"/>
      <c r="D46" s="34" t="s">
        <v>13</v>
      </c>
      <c r="E46" s="26" t="s">
        <v>56</v>
      </c>
      <c r="F46" s="57">
        <f t="shared" si="8"/>
        <v>1</v>
      </c>
      <c r="G46" s="57" t="s">
        <v>290</v>
      </c>
      <c r="H46" s="26"/>
      <c r="I46" s="27" t="str">
        <f t="shared" si="9"/>
        <v/>
      </c>
      <c r="J46" s="26"/>
      <c r="K46" s="27" t="str">
        <f t="shared" si="10"/>
        <v/>
      </c>
      <c r="L46" s="26"/>
      <c r="M46" s="27" t="str">
        <f t="shared" si="11"/>
        <v/>
      </c>
    </row>
    <row r="47" spans="1:13" ht="41.25" customHeight="1">
      <c r="A47" s="64"/>
      <c r="B47" s="84" t="s">
        <v>107</v>
      </c>
      <c r="C47" s="60"/>
      <c r="D47" s="35" t="s">
        <v>15</v>
      </c>
      <c r="E47" s="26" t="s">
        <v>56</v>
      </c>
      <c r="F47" s="57">
        <f t="shared" si="8"/>
        <v>1</v>
      </c>
      <c r="G47" s="57" t="s">
        <v>294</v>
      </c>
      <c r="H47" s="26"/>
      <c r="I47" s="27" t="str">
        <f t="shared" si="9"/>
        <v/>
      </c>
      <c r="J47" s="26"/>
      <c r="K47" s="27" t="str">
        <f t="shared" si="10"/>
        <v/>
      </c>
      <c r="L47" s="26"/>
      <c r="M47" s="27" t="str">
        <f t="shared" si="11"/>
        <v/>
      </c>
    </row>
    <row r="48" spans="1:13" ht="24.75" customHeight="1">
      <c r="A48" s="64"/>
      <c r="B48" s="84" t="s">
        <v>108</v>
      </c>
      <c r="C48" s="60"/>
      <c r="D48" s="35" t="s">
        <v>13</v>
      </c>
      <c r="E48" s="26" t="s">
        <v>64</v>
      </c>
      <c r="F48" s="57">
        <f t="shared" si="8"/>
        <v>0</v>
      </c>
      <c r="G48" s="27" t="s">
        <v>335</v>
      </c>
      <c r="H48" s="26"/>
      <c r="I48" s="27" t="str">
        <f t="shared" si="9"/>
        <v/>
      </c>
      <c r="J48" s="26"/>
      <c r="K48" s="27" t="str">
        <f t="shared" si="10"/>
        <v/>
      </c>
      <c r="L48" s="26"/>
      <c r="M48" s="27" t="str">
        <f t="shared" si="11"/>
        <v/>
      </c>
    </row>
    <row r="49" spans="1:13" ht="22.5" customHeight="1">
      <c r="A49" s="64"/>
      <c r="B49" s="84" t="s">
        <v>109</v>
      </c>
      <c r="C49" s="60"/>
      <c r="D49" s="35" t="s">
        <v>13</v>
      </c>
      <c r="E49" s="26" t="s">
        <v>64</v>
      </c>
      <c r="F49" s="57">
        <f t="shared" si="8"/>
        <v>0</v>
      </c>
      <c r="G49" s="27" t="s">
        <v>335</v>
      </c>
      <c r="H49" s="26"/>
      <c r="I49" s="27" t="str">
        <f t="shared" si="9"/>
        <v/>
      </c>
      <c r="J49" s="26"/>
      <c r="K49" s="27" t="str">
        <f t="shared" si="10"/>
        <v/>
      </c>
      <c r="L49" s="26"/>
      <c r="M49" s="27" t="str">
        <f t="shared" si="11"/>
        <v/>
      </c>
    </row>
    <row r="50" spans="1:13" ht="42" customHeight="1">
      <c r="A50" s="64"/>
      <c r="B50" s="84" t="s">
        <v>110</v>
      </c>
      <c r="C50" s="60"/>
      <c r="D50" s="35" t="s">
        <v>13</v>
      </c>
      <c r="E50" s="26" t="s">
        <v>56</v>
      </c>
      <c r="F50" s="57">
        <f t="shared" si="8"/>
        <v>1</v>
      </c>
      <c r="G50" s="57" t="s">
        <v>299</v>
      </c>
      <c r="H50" s="26"/>
      <c r="I50" s="27" t="str">
        <f t="shared" si="9"/>
        <v/>
      </c>
      <c r="J50" s="26"/>
      <c r="K50" s="27" t="str">
        <f t="shared" si="10"/>
        <v/>
      </c>
      <c r="L50" s="26"/>
      <c r="M50" s="27" t="str">
        <f t="shared" si="11"/>
        <v/>
      </c>
    </row>
    <row r="51" spans="1:13" ht="26.25" customHeight="1">
      <c r="A51" s="64"/>
      <c r="B51" s="84" t="s">
        <v>300</v>
      </c>
      <c r="C51" s="60"/>
      <c r="D51" s="35" t="s">
        <v>13</v>
      </c>
      <c r="E51" s="26" t="s">
        <v>64</v>
      </c>
      <c r="F51" s="57">
        <f t="shared" si="8"/>
        <v>0</v>
      </c>
      <c r="G51" s="27" t="s">
        <v>335</v>
      </c>
      <c r="H51" s="26"/>
      <c r="I51" s="27" t="str">
        <f t="shared" si="9"/>
        <v/>
      </c>
      <c r="J51" s="26"/>
      <c r="K51" s="27" t="str">
        <f t="shared" si="10"/>
        <v/>
      </c>
      <c r="L51" s="26"/>
      <c r="M51" s="27" t="str">
        <f t="shared" si="11"/>
        <v/>
      </c>
    </row>
    <row r="52" spans="1:13" ht="36.75" customHeight="1">
      <c r="A52" s="64"/>
      <c r="B52" s="84" t="s">
        <v>111</v>
      </c>
      <c r="C52" s="60"/>
      <c r="D52" s="35" t="s">
        <v>13</v>
      </c>
      <c r="E52" s="26" t="s">
        <v>64</v>
      </c>
      <c r="F52" s="57">
        <f t="shared" si="8"/>
        <v>0</v>
      </c>
      <c r="G52" s="27" t="s">
        <v>335</v>
      </c>
      <c r="H52" s="26"/>
      <c r="I52" s="27" t="str">
        <f t="shared" si="9"/>
        <v/>
      </c>
      <c r="J52" s="26"/>
      <c r="K52" s="27" t="str">
        <f t="shared" si="10"/>
        <v/>
      </c>
      <c r="L52" s="26"/>
      <c r="M52" s="27" t="str">
        <f t="shared" si="11"/>
        <v/>
      </c>
    </row>
    <row r="53" spans="1:13" ht="35.25" customHeight="1">
      <c r="A53" s="64"/>
      <c r="B53" s="84" t="s">
        <v>112</v>
      </c>
      <c r="C53" s="60"/>
      <c r="D53" s="35" t="s">
        <v>13</v>
      </c>
      <c r="E53" s="26" t="s">
        <v>64</v>
      </c>
      <c r="F53" s="57">
        <f t="shared" si="8"/>
        <v>0</v>
      </c>
      <c r="G53" s="27" t="s">
        <v>335</v>
      </c>
      <c r="H53" s="26"/>
      <c r="I53" s="27" t="str">
        <f t="shared" si="9"/>
        <v/>
      </c>
      <c r="J53" s="26"/>
      <c r="K53" s="27" t="str">
        <f t="shared" si="10"/>
        <v/>
      </c>
      <c r="L53" s="26"/>
      <c r="M53" s="27" t="str">
        <f t="shared" si="11"/>
        <v/>
      </c>
    </row>
    <row r="54" spans="1:13" ht="35.25" customHeight="1">
      <c r="A54" s="64"/>
      <c r="B54" s="84" t="s">
        <v>301</v>
      </c>
      <c r="C54" s="60"/>
      <c r="D54" s="35" t="s">
        <v>13</v>
      </c>
      <c r="E54" s="26" t="s">
        <v>64</v>
      </c>
      <c r="F54" s="57">
        <f t="shared" si="8"/>
        <v>0</v>
      </c>
      <c r="G54" s="27" t="s">
        <v>335</v>
      </c>
      <c r="H54" s="26"/>
      <c r="I54" s="27" t="str">
        <f t="shared" si="9"/>
        <v/>
      </c>
      <c r="J54" s="26"/>
      <c r="K54" s="27" t="str">
        <f t="shared" si="10"/>
        <v/>
      </c>
      <c r="L54" s="26"/>
      <c r="M54" s="27" t="str">
        <f t="shared" si="11"/>
        <v/>
      </c>
    </row>
    <row r="55" spans="1:13" ht="26.25" customHeight="1">
      <c r="A55" s="64"/>
      <c r="B55" s="84" t="s">
        <v>113</v>
      </c>
      <c r="C55" s="60"/>
      <c r="D55" s="35" t="s">
        <v>13</v>
      </c>
      <c r="E55" s="26" t="s">
        <v>56</v>
      </c>
      <c r="F55" s="57">
        <f t="shared" si="8"/>
        <v>1</v>
      </c>
      <c r="G55" s="57" t="s">
        <v>245</v>
      </c>
      <c r="H55" s="26"/>
      <c r="I55" s="27" t="str">
        <f t="shared" si="9"/>
        <v/>
      </c>
      <c r="J55" s="26"/>
      <c r="K55" s="27" t="str">
        <f t="shared" si="10"/>
        <v/>
      </c>
      <c r="L55" s="26"/>
      <c r="M55" s="27" t="str">
        <f t="shared" si="11"/>
        <v/>
      </c>
    </row>
    <row r="56" spans="1:13" ht="45.75" customHeight="1">
      <c r="A56" s="65"/>
      <c r="B56" s="84" t="s">
        <v>114</v>
      </c>
      <c r="C56" s="60"/>
      <c r="D56" s="35" t="s">
        <v>13</v>
      </c>
      <c r="E56" s="26" t="s">
        <v>56</v>
      </c>
      <c r="F56" s="57">
        <f t="shared" si="8"/>
        <v>1</v>
      </c>
      <c r="G56" s="57" t="s">
        <v>265</v>
      </c>
      <c r="H56" s="26"/>
      <c r="I56" s="27" t="str">
        <f t="shared" si="9"/>
        <v/>
      </c>
      <c r="J56" s="26"/>
      <c r="K56" s="27" t="str">
        <f t="shared" si="10"/>
        <v/>
      </c>
      <c r="L56" s="26"/>
      <c r="M56" s="27" t="str">
        <f t="shared" si="11"/>
        <v/>
      </c>
    </row>
    <row r="57" spans="1:13" ht="42" customHeight="1">
      <c r="A57" s="29" t="s">
        <v>85</v>
      </c>
      <c r="B57" s="103" t="s">
        <v>115</v>
      </c>
      <c r="C57" s="62"/>
      <c r="D57" s="62"/>
      <c r="E57" s="62"/>
      <c r="F57" s="62"/>
      <c r="G57" s="62"/>
      <c r="H57" s="62"/>
      <c r="I57" s="62"/>
      <c r="J57" s="62"/>
      <c r="K57" s="62"/>
      <c r="L57" s="62"/>
      <c r="M57" s="60"/>
    </row>
    <row r="58" spans="1:13" ht="45" customHeight="1">
      <c r="A58" s="29" t="s">
        <v>32</v>
      </c>
      <c r="B58" s="86" t="s">
        <v>116</v>
      </c>
      <c r="C58" s="62"/>
      <c r="D58" s="62"/>
      <c r="E58" s="62"/>
      <c r="F58" s="62"/>
      <c r="G58" s="62"/>
      <c r="H58" s="62"/>
      <c r="I58" s="62"/>
      <c r="J58" s="62"/>
      <c r="K58" s="62"/>
      <c r="L58" s="62"/>
      <c r="M58" s="60"/>
    </row>
    <row r="59" spans="1:13" ht="20.25" customHeight="1">
      <c r="A59" s="80" t="s">
        <v>88</v>
      </c>
      <c r="B59" s="62"/>
      <c r="C59" s="60"/>
      <c r="D59" s="33"/>
      <c r="E59" s="31"/>
      <c r="F59" s="31"/>
      <c r="G59" s="31"/>
      <c r="H59" s="31"/>
      <c r="I59" s="31"/>
      <c r="J59" s="31"/>
      <c r="K59" s="31"/>
      <c r="L59" s="31"/>
      <c r="M59" s="31"/>
    </row>
    <row r="60" spans="1:13" ht="15" customHeight="1">
      <c r="A60" s="89" t="s">
        <v>37</v>
      </c>
      <c r="B60" s="62"/>
      <c r="C60" s="62"/>
      <c r="D60" s="62"/>
      <c r="E60" s="62"/>
      <c r="F60" s="62"/>
      <c r="G60" s="62"/>
      <c r="H60" s="62"/>
      <c r="I60" s="62"/>
      <c r="J60" s="62"/>
      <c r="K60" s="62"/>
      <c r="L60" s="62"/>
      <c r="M60" s="60"/>
    </row>
    <row r="61" spans="1:13" ht="15" customHeight="1">
      <c r="A61" s="81" t="s">
        <v>57</v>
      </c>
      <c r="B61" s="62"/>
      <c r="C61" s="60"/>
      <c r="D61" s="24" t="s">
        <v>58</v>
      </c>
      <c r="E61" s="24" t="s">
        <v>59</v>
      </c>
      <c r="F61" s="24" t="s">
        <v>60</v>
      </c>
      <c r="G61" s="24" t="s">
        <v>61</v>
      </c>
      <c r="H61" s="24" t="s">
        <v>27</v>
      </c>
      <c r="I61" s="24" t="s">
        <v>60</v>
      </c>
      <c r="J61" s="24" t="s">
        <v>62</v>
      </c>
      <c r="K61" s="24" t="s">
        <v>60</v>
      </c>
      <c r="L61" s="24" t="s">
        <v>29</v>
      </c>
      <c r="M61" s="24" t="s">
        <v>60</v>
      </c>
    </row>
    <row r="62" spans="1:13" ht="93" customHeight="1">
      <c r="A62" s="82" t="s">
        <v>31</v>
      </c>
      <c r="B62" s="83" t="s">
        <v>117</v>
      </c>
      <c r="C62" s="60"/>
      <c r="D62" s="36">
        <v>475913</v>
      </c>
      <c r="E62" s="26" t="s">
        <v>56</v>
      </c>
      <c r="F62" s="57">
        <f t="shared" ref="F62:F71" si="12">IFERROR(VLOOKUP(E62,Q$5:R$6,"2",FALSE),"")</f>
        <v>1</v>
      </c>
      <c r="G62" s="57" t="s">
        <v>247</v>
      </c>
      <c r="H62" s="26"/>
      <c r="I62" s="27" t="str">
        <f t="shared" ref="I62:I71" si="13">IFERROR(VLOOKUP(H62,Q$5:R$6,"2",FALSE),"")</f>
        <v/>
      </c>
      <c r="J62" s="26"/>
      <c r="K62" s="27" t="str">
        <f t="shared" ref="K62:K71" si="14">IFERROR(VLOOKUP(J62,Q$5:R$6,"2",FALSE),"")</f>
        <v/>
      </c>
      <c r="L62" s="26"/>
      <c r="M62" s="27" t="str">
        <f t="shared" ref="M62:M71" si="15">IFERROR(VLOOKUP(L62,Q$5:R$6,"2",FALSE),"")</f>
        <v/>
      </c>
    </row>
    <row r="63" spans="1:13" ht="32.25" customHeight="1">
      <c r="A63" s="64"/>
      <c r="B63" s="83" t="s">
        <v>118</v>
      </c>
      <c r="C63" s="60"/>
      <c r="D63" s="34" t="s">
        <v>119</v>
      </c>
      <c r="E63" s="26" t="s">
        <v>56</v>
      </c>
      <c r="F63" s="57">
        <f t="shared" si="12"/>
        <v>1</v>
      </c>
      <c r="G63" s="57" t="s">
        <v>302</v>
      </c>
      <c r="H63" s="26"/>
      <c r="I63" s="27" t="str">
        <f t="shared" si="13"/>
        <v/>
      </c>
      <c r="J63" s="26"/>
      <c r="K63" s="27" t="str">
        <f t="shared" si="14"/>
        <v/>
      </c>
      <c r="L63" s="26"/>
      <c r="M63" s="27" t="str">
        <f t="shared" si="15"/>
        <v/>
      </c>
    </row>
    <row r="64" spans="1:13" ht="84.75" customHeight="1">
      <c r="A64" s="64"/>
      <c r="B64" s="83" t="s">
        <v>120</v>
      </c>
      <c r="C64" s="60"/>
      <c r="D64" s="34" t="s">
        <v>119</v>
      </c>
      <c r="E64" s="26" t="s">
        <v>56</v>
      </c>
      <c r="F64" s="104">
        <f t="shared" si="12"/>
        <v>1</v>
      </c>
      <c r="G64" s="57" t="s">
        <v>246</v>
      </c>
      <c r="H64" s="26"/>
      <c r="I64" s="27" t="str">
        <f t="shared" si="13"/>
        <v/>
      </c>
      <c r="J64" s="26"/>
      <c r="K64" s="27" t="str">
        <f t="shared" si="14"/>
        <v/>
      </c>
      <c r="L64" s="26"/>
      <c r="M64" s="27" t="str">
        <f t="shared" si="15"/>
        <v/>
      </c>
    </row>
    <row r="65" spans="1:13" ht="76.5" customHeight="1">
      <c r="A65" s="64"/>
      <c r="B65" s="83" t="s">
        <v>121</v>
      </c>
      <c r="C65" s="60"/>
      <c r="D65" s="34" t="s">
        <v>122</v>
      </c>
      <c r="E65" s="26" t="s">
        <v>56</v>
      </c>
      <c r="F65" s="57">
        <f t="shared" si="12"/>
        <v>1</v>
      </c>
      <c r="G65" s="57" t="s">
        <v>248</v>
      </c>
      <c r="H65" s="26"/>
      <c r="I65" s="27" t="str">
        <f t="shared" si="13"/>
        <v/>
      </c>
      <c r="J65" s="26"/>
      <c r="K65" s="27" t="str">
        <f t="shared" si="14"/>
        <v/>
      </c>
      <c r="L65" s="26"/>
      <c r="M65" s="27" t="str">
        <f t="shared" si="15"/>
        <v/>
      </c>
    </row>
    <row r="66" spans="1:13" ht="37.5" customHeight="1">
      <c r="A66" s="64"/>
      <c r="B66" s="83" t="s">
        <v>123</v>
      </c>
      <c r="C66" s="60"/>
      <c r="D66" s="34" t="s">
        <v>124</v>
      </c>
      <c r="E66" s="26" t="s">
        <v>56</v>
      </c>
      <c r="F66" s="57">
        <f t="shared" si="12"/>
        <v>1</v>
      </c>
      <c r="G66" s="57" t="s">
        <v>264</v>
      </c>
      <c r="H66" s="26"/>
      <c r="I66" s="27" t="str">
        <f t="shared" si="13"/>
        <v/>
      </c>
      <c r="J66" s="26"/>
      <c r="K66" s="27" t="str">
        <f t="shared" si="14"/>
        <v/>
      </c>
      <c r="L66" s="26"/>
      <c r="M66" s="27" t="str">
        <f t="shared" si="15"/>
        <v/>
      </c>
    </row>
    <row r="67" spans="1:13" ht="35.25" customHeight="1">
      <c r="A67" s="64"/>
      <c r="B67" s="83" t="s">
        <v>125</v>
      </c>
      <c r="C67" s="60"/>
      <c r="D67" s="34" t="s">
        <v>119</v>
      </c>
      <c r="E67" s="26" t="s">
        <v>56</v>
      </c>
      <c r="F67" s="57">
        <f t="shared" si="12"/>
        <v>1</v>
      </c>
      <c r="G67" s="57" t="s">
        <v>249</v>
      </c>
      <c r="H67" s="26"/>
      <c r="I67" s="27" t="str">
        <f t="shared" si="13"/>
        <v/>
      </c>
      <c r="J67" s="26"/>
      <c r="K67" s="27" t="str">
        <f t="shared" si="14"/>
        <v/>
      </c>
      <c r="L67" s="26"/>
      <c r="M67" s="27" t="str">
        <f t="shared" si="15"/>
        <v/>
      </c>
    </row>
    <row r="68" spans="1:13" ht="74.25" customHeight="1">
      <c r="A68" s="64"/>
      <c r="B68" s="83" t="s">
        <v>126</v>
      </c>
      <c r="C68" s="60"/>
      <c r="D68" s="34" t="s">
        <v>119</v>
      </c>
      <c r="E68" s="26" t="s">
        <v>56</v>
      </c>
      <c r="F68" s="57">
        <f t="shared" ref="F68" si="16">IFERROR(VLOOKUP(E68,Q$5:R$6,"2",FALSE),"")</f>
        <v>1</v>
      </c>
      <c r="G68" s="57" t="s">
        <v>248</v>
      </c>
      <c r="H68" s="26"/>
      <c r="I68" s="27" t="str">
        <f t="shared" si="13"/>
        <v/>
      </c>
      <c r="J68" s="26"/>
      <c r="K68" s="27" t="str">
        <f t="shared" si="14"/>
        <v/>
      </c>
      <c r="L68" s="26"/>
      <c r="M68" s="27" t="str">
        <f t="shared" si="15"/>
        <v/>
      </c>
    </row>
    <row r="69" spans="1:13" ht="42.75" customHeight="1">
      <c r="A69" s="64"/>
      <c r="B69" s="83" t="s">
        <v>127</v>
      </c>
      <c r="C69" s="60"/>
      <c r="D69" s="34" t="s">
        <v>119</v>
      </c>
      <c r="E69" s="26" t="s">
        <v>56</v>
      </c>
      <c r="F69" s="104">
        <f t="shared" si="12"/>
        <v>1</v>
      </c>
      <c r="G69" s="57" t="s">
        <v>245</v>
      </c>
      <c r="H69" s="26"/>
      <c r="I69" s="27" t="str">
        <f t="shared" si="13"/>
        <v/>
      </c>
      <c r="J69" s="26"/>
      <c r="K69" s="27" t="str">
        <f t="shared" si="14"/>
        <v/>
      </c>
      <c r="L69" s="26"/>
      <c r="M69" s="27" t="str">
        <f t="shared" si="15"/>
        <v/>
      </c>
    </row>
    <row r="70" spans="1:13" ht="33" customHeight="1">
      <c r="A70" s="64"/>
      <c r="B70" s="83" t="s">
        <v>128</v>
      </c>
      <c r="C70" s="60"/>
      <c r="D70" s="34" t="s">
        <v>119</v>
      </c>
      <c r="E70" s="26" t="s">
        <v>56</v>
      </c>
      <c r="F70" s="104">
        <f t="shared" si="12"/>
        <v>1</v>
      </c>
      <c r="G70" s="57" t="s">
        <v>250</v>
      </c>
      <c r="H70" s="26"/>
      <c r="I70" s="27" t="str">
        <f t="shared" si="13"/>
        <v/>
      </c>
      <c r="J70" s="26"/>
      <c r="K70" s="27" t="str">
        <f t="shared" si="14"/>
        <v/>
      </c>
      <c r="L70" s="26"/>
      <c r="M70" s="27" t="str">
        <f t="shared" si="15"/>
        <v/>
      </c>
    </row>
    <row r="71" spans="1:13" ht="33.75" customHeight="1">
      <c r="A71" s="65"/>
      <c r="B71" s="86" t="s">
        <v>129</v>
      </c>
      <c r="C71" s="60"/>
      <c r="D71" s="37" t="s">
        <v>119</v>
      </c>
      <c r="E71" s="26" t="s">
        <v>56</v>
      </c>
      <c r="F71" s="57">
        <f t="shared" si="12"/>
        <v>1</v>
      </c>
      <c r="G71" s="57" t="s">
        <v>265</v>
      </c>
      <c r="H71" s="26"/>
      <c r="I71" s="27" t="str">
        <f t="shared" si="13"/>
        <v/>
      </c>
      <c r="J71" s="26"/>
      <c r="K71" s="27" t="str">
        <f t="shared" si="14"/>
        <v/>
      </c>
      <c r="L71" s="26"/>
      <c r="M71" s="27" t="str">
        <f t="shared" si="15"/>
        <v/>
      </c>
    </row>
    <row r="72" spans="1:13" ht="66.75" customHeight="1">
      <c r="A72" s="29" t="s">
        <v>85</v>
      </c>
      <c r="B72" s="103" t="s">
        <v>130</v>
      </c>
      <c r="C72" s="62"/>
      <c r="D72" s="62"/>
      <c r="E72" s="62"/>
      <c r="F72" s="62"/>
      <c r="G72" s="62"/>
      <c r="H72" s="62"/>
      <c r="I72" s="62"/>
      <c r="J72" s="62"/>
      <c r="K72" s="62"/>
      <c r="L72" s="62"/>
      <c r="M72" s="60"/>
    </row>
    <row r="73" spans="1:13" ht="56.25" customHeight="1">
      <c r="A73" s="29" t="s">
        <v>32</v>
      </c>
      <c r="B73" s="86" t="s">
        <v>131</v>
      </c>
      <c r="C73" s="62"/>
      <c r="D73" s="62"/>
      <c r="E73" s="62"/>
      <c r="F73" s="62"/>
      <c r="G73" s="62"/>
      <c r="H73" s="62"/>
      <c r="I73" s="62"/>
      <c r="J73" s="62"/>
      <c r="K73" s="62"/>
      <c r="L73" s="62"/>
      <c r="M73" s="60"/>
    </row>
    <row r="74" spans="1:13" ht="15.75" customHeight="1">
      <c r="A74" s="85" t="s">
        <v>88</v>
      </c>
      <c r="B74" s="62"/>
      <c r="C74" s="60"/>
      <c r="D74" s="30"/>
      <c r="E74" s="31"/>
      <c r="F74" s="31"/>
      <c r="G74" s="31"/>
      <c r="H74" s="31"/>
      <c r="I74" s="31"/>
      <c r="J74" s="31"/>
      <c r="K74" s="31"/>
      <c r="L74" s="31"/>
      <c r="M74" s="31"/>
    </row>
    <row r="75" spans="1:13" ht="15.75" customHeight="1"/>
    <row r="76" spans="1:13" ht="15.75" customHeight="1"/>
    <row r="77" spans="1:13" ht="15.75" customHeight="1"/>
    <row r="78" spans="1:13" ht="15.75" customHeight="1"/>
    <row r="79" spans="1:13" ht="15.75" customHeight="1"/>
    <row r="80" spans="1:1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7">
    <mergeCell ref="B14:C14"/>
    <mergeCell ref="B15:C15"/>
    <mergeCell ref="B16:C16"/>
    <mergeCell ref="B17:C17"/>
    <mergeCell ref="B8:C8"/>
    <mergeCell ref="B9:C9"/>
    <mergeCell ref="B10:C10"/>
    <mergeCell ref="B11:C11"/>
    <mergeCell ref="B12:C12"/>
    <mergeCell ref="A1:B3"/>
    <mergeCell ref="C1:K3"/>
    <mergeCell ref="A4:M4"/>
    <mergeCell ref="A5:M5"/>
    <mergeCell ref="A6:C6"/>
    <mergeCell ref="B7:C7"/>
    <mergeCell ref="B57:M57"/>
    <mergeCell ref="B58:M58"/>
    <mergeCell ref="A60:M60"/>
    <mergeCell ref="B20:C20"/>
    <mergeCell ref="B21:M21"/>
    <mergeCell ref="B22:M22"/>
    <mergeCell ref="A24:M24"/>
    <mergeCell ref="B39:M39"/>
    <mergeCell ref="B40:M40"/>
    <mergeCell ref="A42:M42"/>
    <mergeCell ref="B28:C28"/>
    <mergeCell ref="B29:C29"/>
    <mergeCell ref="B30:C30"/>
    <mergeCell ref="B31:C31"/>
    <mergeCell ref="B13:C13"/>
    <mergeCell ref="B72:M72"/>
    <mergeCell ref="B37:C37"/>
    <mergeCell ref="B18:C18"/>
    <mergeCell ref="B19:C19"/>
    <mergeCell ref="A23:C23"/>
    <mergeCell ref="A25:C25"/>
    <mergeCell ref="A26:A38"/>
    <mergeCell ref="B26:C26"/>
    <mergeCell ref="B27:C27"/>
    <mergeCell ref="B38:C38"/>
    <mergeCell ref="B32:C32"/>
    <mergeCell ref="B33:C33"/>
    <mergeCell ref="B34:C34"/>
    <mergeCell ref="B35:C35"/>
    <mergeCell ref="B36:C36"/>
    <mergeCell ref="A7:A20"/>
    <mergeCell ref="A62:A71"/>
    <mergeCell ref="B62:C62"/>
    <mergeCell ref="B63:C63"/>
    <mergeCell ref="B64:C64"/>
    <mergeCell ref="B65:C65"/>
    <mergeCell ref="B70:C70"/>
    <mergeCell ref="B71:C71"/>
    <mergeCell ref="A74:C74"/>
    <mergeCell ref="B49:C49"/>
    <mergeCell ref="B50:C50"/>
    <mergeCell ref="B51:C51"/>
    <mergeCell ref="B52:C52"/>
    <mergeCell ref="B53:C53"/>
    <mergeCell ref="B54:C54"/>
    <mergeCell ref="B55:C55"/>
    <mergeCell ref="B56:C56"/>
    <mergeCell ref="B66:C66"/>
    <mergeCell ref="B67:C67"/>
    <mergeCell ref="B68:C68"/>
    <mergeCell ref="B69:C69"/>
    <mergeCell ref="B73:M73"/>
    <mergeCell ref="A59:C59"/>
    <mergeCell ref="A61:C61"/>
    <mergeCell ref="A41:C41"/>
    <mergeCell ref="A43:C43"/>
    <mergeCell ref="A44:A56"/>
    <mergeCell ref="B44:C44"/>
    <mergeCell ref="B45:C45"/>
    <mergeCell ref="B46:C46"/>
    <mergeCell ref="B47:C47"/>
    <mergeCell ref="B48:C48"/>
  </mergeCells>
  <conditionalFormatting sqref="E23:M23 E7:M20">
    <cfRule type="cellIs" dxfId="186" priority="13" operator="equal">
      <formula>$Q$5</formula>
    </cfRule>
    <cfRule type="cellIs" dxfId="185" priority="14" operator="equal">
      <formula>$Q$6</formula>
    </cfRule>
  </conditionalFormatting>
  <conditionalFormatting sqref="E41:M41 E26:M38">
    <cfRule type="cellIs" dxfId="184" priority="15" operator="equal">
      <formula>$Q$5</formula>
    </cfRule>
    <cfRule type="cellIs" dxfId="183" priority="16" operator="equal">
      <formula>$Q$6</formula>
    </cfRule>
  </conditionalFormatting>
  <conditionalFormatting sqref="E59:M59 E55:E56 E44:M47 E50:M50 E48:F49 H48:M49 E51:F54 H51:M56">
    <cfRule type="cellIs" dxfId="182" priority="17" operator="equal">
      <formula>$Q$5</formula>
    </cfRule>
    <cfRule type="cellIs" dxfId="181" priority="18" operator="equal">
      <formula>$Q$6</formula>
    </cfRule>
  </conditionalFormatting>
  <conditionalFormatting sqref="E74:M74 E71 H71:M71 E62:M70">
    <cfRule type="cellIs" dxfId="180" priority="19" operator="equal">
      <formula>$Q$5</formula>
    </cfRule>
    <cfRule type="cellIs" dxfId="179" priority="20" operator="equal">
      <formula>$Q$6</formula>
    </cfRule>
  </conditionalFormatting>
  <conditionalFormatting sqref="F56:G56">
    <cfRule type="cellIs" dxfId="178" priority="11" operator="equal">
      <formula>$Q$5</formula>
    </cfRule>
    <cfRule type="cellIs" dxfId="177" priority="12" operator="equal">
      <formula>$Q$6</formula>
    </cfRule>
  </conditionalFormatting>
  <conditionalFormatting sqref="F55:G55">
    <cfRule type="cellIs" dxfId="176" priority="9" operator="equal">
      <formula>$Q$5</formula>
    </cfRule>
    <cfRule type="cellIs" dxfId="175" priority="10" operator="equal">
      <formula>$Q$6</formula>
    </cfRule>
  </conditionalFormatting>
  <conditionalFormatting sqref="F71:G71">
    <cfRule type="cellIs" dxfId="174" priority="7" operator="equal">
      <formula>$Q$5</formula>
    </cfRule>
    <cfRule type="cellIs" dxfId="173" priority="8" operator="equal">
      <formula>$Q$6</formula>
    </cfRule>
  </conditionalFormatting>
  <conditionalFormatting sqref="G48">
    <cfRule type="cellIs" dxfId="7" priority="5" operator="equal">
      <formula>$Q$5</formula>
    </cfRule>
    <cfRule type="cellIs" dxfId="6" priority="6" operator="equal">
      <formula>$Q$6</formula>
    </cfRule>
  </conditionalFormatting>
  <conditionalFormatting sqref="G49">
    <cfRule type="cellIs" dxfId="5" priority="3" operator="equal">
      <formula>$Q$5</formula>
    </cfRule>
    <cfRule type="cellIs" dxfId="4" priority="4" operator="equal">
      <formula>$Q$6</formula>
    </cfRule>
  </conditionalFormatting>
  <conditionalFormatting sqref="G51:G54">
    <cfRule type="cellIs" dxfId="3" priority="1" operator="equal">
      <formula>$Q$5</formula>
    </cfRule>
    <cfRule type="cellIs" dxfId="2" priority="2" operator="equal">
      <formula>$Q$6</formula>
    </cfRule>
  </conditionalFormatting>
  <dataValidations count="1">
    <dataValidation type="list" allowBlank="1" showErrorMessage="1" sqref="Q5:Q6 E7:E20 H7:H20 J7:J20 L7:L20 E26:E38 H26:H38 J26:J38 L26:L38 E44:E56 H44:H56 J44:J56 L44:L56 E62:E71 H62:H71 J62:J71 L62:L71" xr:uid="{00000000-0002-0000-0200-000000000000}">
      <formula1>$Q$5:$Q$6</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00"/>
  <sheetViews>
    <sheetView topLeftCell="B72" zoomScale="120" zoomScaleNormal="120" workbookViewId="0">
      <selection activeCell="B75" sqref="B75:L75"/>
    </sheetView>
  </sheetViews>
  <sheetFormatPr baseColWidth="10" defaultColWidth="14.42578125" defaultRowHeight="15" customHeight="1"/>
  <cols>
    <col min="1" max="1" width="16.85546875" customWidth="1"/>
    <col min="2" max="2" width="84.140625" customWidth="1"/>
    <col min="3" max="3" width="20" customWidth="1"/>
    <col min="4" max="5" width="10.7109375" customWidth="1"/>
    <col min="6" max="6" width="19.7109375" customWidth="1"/>
    <col min="7" max="10" width="10.7109375" customWidth="1"/>
    <col min="11" max="11" width="13.28515625" customWidth="1"/>
    <col min="13" max="27" width="10.7109375" customWidth="1"/>
  </cols>
  <sheetData>
    <row r="1" spans="1:16" ht="24.75" customHeight="1">
      <c r="A1" s="63"/>
      <c r="B1" s="96" t="s">
        <v>22</v>
      </c>
      <c r="C1" s="70"/>
      <c r="D1" s="70"/>
      <c r="E1" s="70"/>
      <c r="F1" s="70"/>
      <c r="G1" s="70"/>
      <c r="H1" s="70"/>
      <c r="I1" s="70"/>
      <c r="J1" s="71"/>
      <c r="K1" s="5" t="s">
        <v>51</v>
      </c>
      <c r="L1" s="5" t="s">
        <v>23</v>
      </c>
    </row>
    <row r="2" spans="1:16" ht="24.75" customHeight="1">
      <c r="A2" s="64"/>
      <c r="B2" s="69"/>
      <c r="C2" s="70"/>
      <c r="D2" s="70"/>
      <c r="E2" s="70"/>
      <c r="F2" s="70"/>
      <c r="G2" s="70"/>
      <c r="H2" s="70"/>
      <c r="I2" s="70"/>
      <c r="J2" s="71"/>
      <c r="K2" s="22" t="s">
        <v>52</v>
      </c>
      <c r="L2" s="5">
        <v>2</v>
      </c>
    </row>
    <row r="3" spans="1:16" ht="24.75" customHeight="1">
      <c r="A3" s="65"/>
      <c r="B3" s="72"/>
      <c r="C3" s="73"/>
      <c r="D3" s="73"/>
      <c r="E3" s="73"/>
      <c r="F3" s="73"/>
      <c r="G3" s="73"/>
      <c r="H3" s="73"/>
      <c r="I3" s="73"/>
      <c r="J3" s="74"/>
      <c r="K3" s="22" t="s">
        <v>53</v>
      </c>
      <c r="L3" s="6">
        <v>45406</v>
      </c>
    </row>
    <row r="4" spans="1:16" ht="24" customHeight="1">
      <c r="A4" s="97" t="s">
        <v>132</v>
      </c>
      <c r="B4" s="62"/>
      <c r="C4" s="62"/>
      <c r="D4" s="62"/>
      <c r="E4" s="62"/>
      <c r="F4" s="62"/>
      <c r="G4" s="62"/>
      <c r="H4" s="62"/>
      <c r="I4" s="62"/>
      <c r="J4" s="62"/>
      <c r="K4" s="62"/>
      <c r="L4" s="60"/>
    </row>
    <row r="5" spans="1:16" ht="21" customHeight="1">
      <c r="A5" s="90" t="s">
        <v>39</v>
      </c>
      <c r="B5" s="62"/>
      <c r="C5" s="62"/>
      <c r="D5" s="62"/>
      <c r="E5" s="62"/>
      <c r="F5" s="62"/>
      <c r="G5" s="62"/>
      <c r="H5" s="62"/>
      <c r="I5" s="62"/>
      <c r="J5" s="62"/>
      <c r="K5" s="62"/>
      <c r="L5" s="60"/>
    </row>
    <row r="6" spans="1:16" ht="21" customHeight="1">
      <c r="A6" s="81" t="s">
        <v>57</v>
      </c>
      <c r="B6" s="60"/>
      <c r="C6" s="24" t="s">
        <v>58</v>
      </c>
      <c r="D6" s="24" t="s">
        <v>59</v>
      </c>
      <c r="E6" s="24" t="s">
        <v>60</v>
      </c>
      <c r="F6" s="24" t="s">
        <v>61</v>
      </c>
      <c r="G6" s="24" t="s">
        <v>27</v>
      </c>
      <c r="H6" s="24" t="s">
        <v>60</v>
      </c>
      <c r="I6" s="24" t="s">
        <v>62</v>
      </c>
      <c r="J6" s="24" t="s">
        <v>60</v>
      </c>
      <c r="K6" s="24" t="s">
        <v>29</v>
      </c>
      <c r="L6" s="24" t="s">
        <v>60</v>
      </c>
      <c r="N6" s="38"/>
      <c r="O6" s="38"/>
      <c r="P6" s="39"/>
    </row>
    <row r="7" spans="1:16" ht="32.25" customHeight="1">
      <c r="A7" s="82" t="s">
        <v>31</v>
      </c>
      <c r="B7" s="35" t="s">
        <v>133</v>
      </c>
      <c r="C7" s="35" t="s">
        <v>119</v>
      </c>
      <c r="D7" s="16" t="s">
        <v>56</v>
      </c>
      <c r="E7" s="56">
        <f t="shared" ref="E7:E18" si="0">IFERROR(VLOOKUP(D7,O$9:P$10,"2",FALSE),"")</f>
        <v>1</v>
      </c>
      <c r="F7" s="57" t="s">
        <v>251</v>
      </c>
      <c r="G7" s="16"/>
      <c r="H7" s="19" t="str">
        <f t="shared" ref="H7:H18" si="1">IFERROR(VLOOKUP(G7,O$9:P$10,"2",FALSE),"")</f>
        <v/>
      </c>
      <c r="I7" s="16"/>
      <c r="J7" s="19" t="str">
        <f t="shared" ref="J7:J18" si="2">IFERROR(VLOOKUP(I7,O$9:P$10,"2",FALSE),"")</f>
        <v/>
      </c>
      <c r="K7" s="16"/>
      <c r="L7" s="19" t="str">
        <f t="shared" ref="L7:L18" si="3">IFERROR(VLOOKUP(K7,O$9:P$10,"2",FALSE),"")</f>
        <v/>
      </c>
      <c r="N7" s="38"/>
      <c r="O7" s="38"/>
      <c r="P7" s="39"/>
    </row>
    <row r="8" spans="1:16" ht="36.75" customHeight="1">
      <c r="A8" s="64"/>
      <c r="B8" s="35" t="s">
        <v>134</v>
      </c>
      <c r="C8" s="106" t="s">
        <v>19</v>
      </c>
      <c r="D8" s="16" t="s">
        <v>56</v>
      </c>
      <c r="E8" s="56">
        <f t="shared" si="0"/>
        <v>1</v>
      </c>
      <c r="F8" s="57" t="s">
        <v>284</v>
      </c>
      <c r="G8" s="16"/>
      <c r="H8" s="19" t="str">
        <f t="shared" si="1"/>
        <v/>
      </c>
      <c r="I8" s="16"/>
      <c r="J8" s="19" t="str">
        <f t="shared" si="2"/>
        <v/>
      </c>
      <c r="K8" s="16"/>
      <c r="L8" s="19" t="str">
        <f t="shared" si="3"/>
        <v/>
      </c>
      <c r="N8" s="19"/>
      <c r="O8" s="19" t="s">
        <v>135</v>
      </c>
      <c r="P8" s="19" t="s">
        <v>136</v>
      </c>
    </row>
    <row r="9" spans="1:16" ht="44.25" customHeight="1">
      <c r="A9" s="64"/>
      <c r="B9" s="35" t="s">
        <v>137</v>
      </c>
      <c r="C9" s="35" t="s">
        <v>119</v>
      </c>
      <c r="D9" s="16" t="s">
        <v>56</v>
      </c>
      <c r="E9" s="56">
        <f t="shared" si="0"/>
        <v>1</v>
      </c>
      <c r="F9" s="57" t="s">
        <v>294</v>
      </c>
      <c r="G9" s="16"/>
      <c r="H9" s="19" t="str">
        <f t="shared" si="1"/>
        <v/>
      </c>
      <c r="I9" s="16"/>
      <c r="J9" s="19" t="str">
        <f t="shared" si="2"/>
        <v/>
      </c>
      <c r="K9" s="16"/>
      <c r="L9" s="19" t="str">
        <f t="shared" si="3"/>
        <v/>
      </c>
      <c r="N9" s="19" t="s">
        <v>55</v>
      </c>
      <c r="O9" s="19" t="s">
        <v>56</v>
      </c>
      <c r="P9" s="19">
        <v>1</v>
      </c>
    </row>
    <row r="10" spans="1:16" ht="39" customHeight="1">
      <c r="A10" s="64"/>
      <c r="B10" s="35" t="s">
        <v>138</v>
      </c>
      <c r="C10" s="106" t="s">
        <v>19</v>
      </c>
      <c r="D10" s="16" t="s">
        <v>56</v>
      </c>
      <c r="E10" s="56">
        <f t="shared" si="0"/>
        <v>1</v>
      </c>
      <c r="F10" s="57" t="s">
        <v>253</v>
      </c>
      <c r="G10" s="16"/>
      <c r="H10" s="19" t="str">
        <f t="shared" si="1"/>
        <v/>
      </c>
      <c r="I10" s="16"/>
      <c r="J10" s="19" t="str">
        <f t="shared" si="2"/>
        <v/>
      </c>
      <c r="K10" s="16"/>
      <c r="L10" s="19" t="str">
        <f t="shared" si="3"/>
        <v/>
      </c>
      <c r="N10" s="19" t="s">
        <v>63</v>
      </c>
      <c r="O10" s="19" t="s">
        <v>64</v>
      </c>
      <c r="P10" s="19">
        <v>0</v>
      </c>
    </row>
    <row r="11" spans="1:16" ht="38.25" customHeight="1">
      <c r="A11" s="64"/>
      <c r="B11" s="35" t="s">
        <v>139</v>
      </c>
      <c r="C11" s="106" t="s">
        <v>13</v>
      </c>
      <c r="D11" s="16" t="s">
        <v>56</v>
      </c>
      <c r="E11" s="56">
        <f t="shared" si="0"/>
        <v>1</v>
      </c>
      <c r="F11" s="57" t="s">
        <v>254</v>
      </c>
      <c r="G11" s="16"/>
      <c r="H11" s="19" t="str">
        <f t="shared" si="1"/>
        <v/>
      </c>
      <c r="I11" s="16"/>
      <c r="J11" s="19" t="str">
        <f t="shared" si="2"/>
        <v/>
      </c>
      <c r="K11" s="16"/>
      <c r="L11" s="19" t="str">
        <f t="shared" si="3"/>
        <v/>
      </c>
    </row>
    <row r="12" spans="1:16" ht="36.75" customHeight="1">
      <c r="A12" s="64"/>
      <c r="B12" s="35" t="s">
        <v>140</v>
      </c>
      <c r="C12" s="106" t="s">
        <v>13</v>
      </c>
      <c r="D12" s="16" t="s">
        <v>56</v>
      </c>
      <c r="E12" s="56">
        <f t="shared" si="0"/>
        <v>1</v>
      </c>
      <c r="F12" s="57" t="s">
        <v>252</v>
      </c>
      <c r="G12" s="16"/>
      <c r="H12" s="19" t="str">
        <f t="shared" si="1"/>
        <v/>
      </c>
      <c r="I12" s="16"/>
      <c r="J12" s="19" t="str">
        <f t="shared" si="2"/>
        <v/>
      </c>
      <c r="K12" s="16"/>
      <c r="L12" s="19" t="str">
        <f t="shared" si="3"/>
        <v/>
      </c>
    </row>
    <row r="13" spans="1:16" ht="33" customHeight="1">
      <c r="A13" s="64"/>
      <c r="B13" s="35" t="s">
        <v>141</v>
      </c>
      <c r="C13" s="107" t="s">
        <v>13</v>
      </c>
      <c r="D13" s="16" t="s">
        <v>56</v>
      </c>
      <c r="E13" s="56">
        <f t="shared" si="0"/>
        <v>1</v>
      </c>
      <c r="F13" s="57" t="s">
        <v>255</v>
      </c>
      <c r="G13" s="16"/>
      <c r="H13" s="19" t="str">
        <f t="shared" si="1"/>
        <v/>
      </c>
      <c r="I13" s="16"/>
      <c r="J13" s="19" t="str">
        <f t="shared" si="2"/>
        <v/>
      </c>
      <c r="K13" s="16"/>
      <c r="L13" s="19" t="str">
        <f t="shared" si="3"/>
        <v/>
      </c>
    </row>
    <row r="14" spans="1:16" ht="72">
      <c r="A14" s="64"/>
      <c r="B14" s="35" t="s">
        <v>142</v>
      </c>
      <c r="C14" s="106" t="s">
        <v>13</v>
      </c>
      <c r="D14" s="16" t="s">
        <v>56</v>
      </c>
      <c r="E14" s="56">
        <f t="shared" ref="E14" si="4">IFERROR(VLOOKUP(D14,O$9:P$10,"2",FALSE),"")</f>
        <v>1</v>
      </c>
      <c r="F14" s="57" t="s">
        <v>303</v>
      </c>
      <c r="G14" s="16"/>
      <c r="H14" s="19" t="str">
        <f t="shared" si="1"/>
        <v/>
      </c>
      <c r="I14" s="16"/>
      <c r="J14" s="19" t="str">
        <f t="shared" si="2"/>
        <v/>
      </c>
      <c r="K14" s="16"/>
      <c r="L14" s="19" t="str">
        <f t="shared" si="3"/>
        <v/>
      </c>
    </row>
    <row r="15" spans="1:16" ht="72">
      <c r="A15" s="64"/>
      <c r="B15" s="35" t="s">
        <v>143</v>
      </c>
      <c r="C15" s="106" t="s">
        <v>13</v>
      </c>
      <c r="D15" s="16" t="s">
        <v>56</v>
      </c>
      <c r="E15" s="56">
        <f t="shared" ref="E15" si="5">IFERROR(VLOOKUP(D15,O$9:P$10,"2",FALSE),"")</f>
        <v>1</v>
      </c>
      <c r="F15" s="57" t="s">
        <v>256</v>
      </c>
      <c r="G15" s="16"/>
      <c r="H15" s="19" t="str">
        <f t="shared" si="1"/>
        <v/>
      </c>
      <c r="I15" s="16"/>
      <c r="J15" s="19" t="str">
        <f t="shared" si="2"/>
        <v/>
      </c>
      <c r="K15" s="16"/>
      <c r="L15" s="19" t="str">
        <f t="shared" si="3"/>
        <v/>
      </c>
    </row>
    <row r="16" spans="1:16" ht="49.5" customHeight="1">
      <c r="A16" s="64"/>
      <c r="B16" s="35" t="s">
        <v>144</v>
      </c>
      <c r="C16" s="106" t="s">
        <v>13</v>
      </c>
      <c r="D16" s="16" t="s">
        <v>56</v>
      </c>
      <c r="E16" s="56">
        <f t="shared" si="0"/>
        <v>1</v>
      </c>
      <c r="F16" s="57" t="s">
        <v>257</v>
      </c>
      <c r="G16" s="16"/>
      <c r="H16" s="19" t="str">
        <f t="shared" si="1"/>
        <v/>
      </c>
      <c r="I16" s="16"/>
      <c r="J16" s="19" t="str">
        <f t="shared" si="2"/>
        <v/>
      </c>
      <c r="K16" s="16"/>
      <c r="L16" s="19" t="str">
        <f t="shared" si="3"/>
        <v/>
      </c>
    </row>
    <row r="17" spans="1:12" ht="40.5" customHeight="1">
      <c r="A17" s="64"/>
      <c r="B17" s="35" t="s">
        <v>145</v>
      </c>
      <c r="C17" s="106" t="s">
        <v>13</v>
      </c>
      <c r="D17" s="16" t="s">
        <v>56</v>
      </c>
      <c r="E17" s="56">
        <f t="shared" si="0"/>
        <v>1</v>
      </c>
      <c r="F17" s="57" t="s">
        <v>258</v>
      </c>
      <c r="G17" s="16"/>
      <c r="H17" s="19" t="str">
        <f t="shared" si="1"/>
        <v/>
      </c>
      <c r="I17" s="16"/>
      <c r="J17" s="19" t="str">
        <f t="shared" si="2"/>
        <v/>
      </c>
      <c r="K17" s="16"/>
      <c r="L17" s="19" t="str">
        <f t="shared" si="3"/>
        <v/>
      </c>
    </row>
    <row r="18" spans="1:12" ht="42" customHeight="1">
      <c r="A18" s="65"/>
      <c r="B18" s="35" t="s">
        <v>114</v>
      </c>
      <c r="C18" s="106" t="s">
        <v>13</v>
      </c>
      <c r="D18" s="16" t="s">
        <v>56</v>
      </c>
      <c r="E18" s="56">
        <f t="shared" si="0"/>
        <v>1</v>
      </c>
      <c r="F18" s="57" t="s">
        <v>258</v>
      </c>
      <c r="G18" s="16"/>
      <c r="H18" s="19" t="str">
        <f t="shared" si="1"/>
        <v/>
      </c>
      <c r="I18" s="16"/>
      <c r="J18" s="19" t="str">
        <f t="shared" si="2"/>
        <v/>
      </c>
      <c r="K18" s="16"/>
      <c r="L18" s="19" t="str">
        <f t="shared" si="3"/>
        <v/>
      </c>
    </row>
    <row r="19" spans="1:12" ht="30" customHeight="1">
      <c r="A19" s="29" t="s">
        <v>85</v>
      </c>
      <c r="B19" s="103" t="s">
        <v>146</v>
      </c>
      <c r="C19" s="62"/>
      <c r="D19" s="62"/>
      <c r="E19" s="62"/>
      <c r="F19" s="62"/>
      <c r="G19" s="62"/>
      <c r="H19" s="62"/>
      <c r="I19" s="62"/>
      <c r="J19" s="62"/>
      <c r="K19" s="62"/>
      <c r="L19" s="60"/>
    </row>
    <row r="20" spans="1:12" ht="30.75" customHeight="1">
      <c r="A20" s="29" t="s">
        <v>32</v>
      </c>
      <c r="B20" s="86" t="s">
        <v>147</v>
      </c>
      <c r="C20" s="62"/>
      <c r="D20" s="62"/>
      <c r="E20" s="62"/>
      <c r="F20" s="62"/>
      <c r="G20" s="62"/>
      <c r="H20" s="62"/>
      <c r="I20" s="62"/>
      <c r="J20" s="62"/>
      <c r="K20" s="62"/>
      <c r="L20" s="60"/>
    </row>
    <row r="21" spans="1:12" ht="30.75" customHeight="1">
      <c r="A21" s="85" t="s">
        <v>88</v>
      </c>
      <c r="B21" s="93"/>
      <c r="C21" s="40"/>
      <c r="D21" s="41"/>
      <c r="E21" s="41"/>
      <c r="F21" s="41"/>
      <c r="G21" s="41"/>
      <c r="H21" s="41"/>
      <c r="I21" s="41"/>
      <c r="J21" s="41"/>
      <c r="K21" s="41"/>
      <c r="L21" s="41"/>
    </row>
    <row r="22" spans="1:12" ht="18.75" customHeight="1">
      <c r="A22" s="90" t="s">
        <v>40</v>
      </c>
      <c r="B22" s="62"/>
      <c r="C22" s="62"/>
      <c r="D22" s="62"/>
      <c r="E22" s="62"/>
      <c r="F22" s="62"/>
      <c r="G22" s="62"/>
      <c r="H22" s="62"/>
      <c r="I22" s="62"/>
      <c r="J22" s="62"/>
      <c r="K22" s="62"/>
      <c r="L22" s="60"/>
    </row>
    <row r="23" spans="1:12" ht="18.75" customHeight="1">
      <c r="A23" s="81" t="s">
        <v>57</v>
      </c>
      <c r="B23" s="60"/>
      <c r="C23" s="24" t="s">
        <v>58</v>
      </c>
      <c r="D23" s="24" t="s">
        <v>59</v>
      </c>
      <c r="E23" s="24" t="s">
        <v>60</v>
      </c>
      <c r="F23" s="24" t="s">
        <v>61</v>
      </c>
      <c r="G23" s="24" t="s">
        <v>27</v>
      </c>
      <c r="H23" s="24" t="s">
        <v>60</v>
      </c>
      <c r="I23" s="24" t="s">
        <v>62</v>
      </c>
      <c r="J23" s="24" t="s">
        <v>60</v>
      </c>
      <c r="K23" s="24" t="s">
        <v>29</v>
      </c>
      <c r="L23" s="24" t="s">
        <v>60</v>
      </c>
    </row>
    <row r="24" spans="1:12" ht="42" customHeight="1">
      <c r="A24" s="82" t="s">
        <v>31</v>
      </c>
      <c r="B24" s="35" t="s">
        <v>148</v>
      </c>
      <c r="C24" s="42">
        <v>475548</v>
      </c>
      <c r="D24" s="16" t="s">
        <v>56</v>
      </c>
      <c r="E24" s="56">
        <f t="shared" ref="E24:E29" si="6">IFERROR(VLOOKUP(D24,O$9:P$10,"2",FALSE),"")</f>
        <v>1</v>
      </c>
      <c r="F24" s="57" t="s">
        <v>259</v>
      </c>
      <c r="G24" s="16"/>
      <c r="H24" s="19" t="str">
        <f t="shared" ref="H24:H29" si="7">IFERROR(VLOOKUP(G24,O$9:P$10,"2",FALSE),"")</f>
        <v/>
      </c>
      <c r="I24" s="16"/>
      <c r="J24" s="19" t="str">
        <f t="shared" ref="J24:J29" si="8">IFERROR(VLOOKUP(I24,O$9:P$10,"2",FALSE),"")</f>
        <v/>
      </c>
      <c r="K24" s="16"/>
      <c r="L24" s="19" t="str">
        <f t="shared" ref="L24:L29" si="9">IFERROR(VLOOKUP(K24,O$9:P$10,"2",FALSE),"")</f>
        <v/>
      </c>
    </row>
    <row r="25" spans="1:12" ht="46.5" customHeight="1">
      <c r="A25" s="64"/>
      <c r="B25" s="35" t="s">
        <v>149</v>
      </c>
      <c r="C25" s="42">
        <v>475548</v>
      </c>
      <c r="D25" s="16" t="s">
        <v>56</v>
      </c>
      <c r="E25" s="56">
        <f t="shared" si="6"/>
        <v>1</v>
      </c>
      <c r="F25" s="57" t="s">
        <v>302</v>
      </c>
      <c r="G25" s="16"/>
      <c r="H25" s="19" t="str">
        <f t="shared" si="7"/>
        <v/>
      </c>
      <c r="I25" s="16"/>
      <c r="J25" s="19" t="str">
        <f t="shared" si="8"/>
        <v/>
      </c>
      <c r="K25" s="16"/>
      <c r="L25" s="19" t="str">
        <f t="shared" si="9"/>
        <v/>
      </c>
    </row>
    <row r="26" spans="1:12" ht="36.75" customHeight="1">
      <c r="A26" s="64"/>
      <c r="B26" s="35" t="s">
        <v>150</v>
      </c>
      <c r="C26" s="109" t="s">
        <v>336</v>
      </c>
      <c r="D26" s="16" t="s">
        <v>56</v>
      </c>
      <c r="E26" s="56">
        <f t="shared" si="6"/>
        <v>1</v>
      </c>
      <c r="F26" s="57" t="s">
        <v>260</v>
      </c>
      <c r="G26" s="16"/>
      <c r="H26" s="19" t="str">
        <f t="shared" si="7"/>
        <v/>
      </c>
      <c r="I26" s="16"/>
      <c r="J26" s="19" t="str">
        <f t="shared" si="8"/>
        <v/>
      </c>
      <c r="K26" s="16"/>
      <c r="L26" s="19" t="str">
        <f t="shared" si="9"/>
        <v/>
      </c>
    </row>
    <row r="27" spans="1:12" ht="30" customHeight="1">
      <c r="A27" s="64"/>
      <c r="B27" s="35" t="s">
        <v>151</v>
      </c>
      <c r="C27" s="42">
        <v>475548</v>
      </c>
      <c r="D27" s="16" t="s">
        <v>56</v>
      </c>
      <c r="E27" s="56">
        <f t="shared" si="6"/>
        <v>1</v>
      </c>
      <c r="F27" s="57" t="s">
        <v>261</v>
      </c>
      <c r="G27" s="16"/>
      <c r="H27" s="19" t="str">
        <f t="shared" si="7"/>
        <v/>
      </c>
      <c r="I27" s="16"/>
      <c r="J27" s="19" t="str">
        <f t="shared" si="8"/>
        <v/>
      </c>
      <c r="K27" s="16"/>
      <c r="L27" s="19" t="str">
        <f t="shared" si="9"/>
        <v/>
      </c>
    </row>
    <row r="28" spans="1:12" ht="33" customHeight="1">
      <c r="A28" s="64"/>
      <c r="B28" s="35" t="s">
        <v>152</v>
      </c>
      <c r="C28" s="42">
        <v>475548</v>
      </c>
      <c r="D28" s="16" t="s">
        <v>56</v>
      </c>
      <c r="E28" s="56">
        <f t="shared" si="6"/>
        <v>1</v>
      </c>
      <c r="F28" s="57" t="s">
        <v>262</v>
      </c>
      <c r="G28" s="16"/>
      <c r="H28" s="19" t="str">
        <f t="shared" si="7"/>
        <v/>
      </c>
      <c r="I28" s="16"/>
      <c r="J28" s="19" t="str">
        <f t="shared" si="8"/>
        <v/>
      </c>
      <c r="K28" s="16"/>
      <c r="L28" s="19" t="str">
        <f t="shared" si="9"/>
        <v/>
      </c>
    </row>
    <row r="29" spans="1:12" ht="35.25" customHeight="1">
      <c r="A29" s="65"/>
      <c r="B29" s="35" t="s">
        <v>153</v>
      </c>
      <c r="C29" s="42">
        <v>475548</v>
      </c>
      <c r="D29" s="16" t="s">
        <v>56</v>
      </c>
      <c r="E29" s="56">
        <f t="shared" si="6"/>
        <v>1</v>
      </c>
      <c r="F29" s="57" t="s">
        <v>263</v>
      </c>
      <c r="G29" s="16"/>
      <c r="H29" s="19" t="str">
        <f t="shared" si="7"/>
        <v/>
      </c>
      <c r="I29" s="16"/>
      <c r="J29" s="19" t="str">
        <f t="shared" si="8"/>
        <v/>
      </c>
      <c r="K29" s="16"/>
      <c r="L29" s="19" t="str">
        <f t="shared" si="9"/>
        <v/>
      </c>
    </row>
    <row r="30" spans="1:12" ht="23.25" customHeight="1">
      <c r="A30" s="29" t="s">
        <v>85</v>
      </c>
      <c r="B30" s="103" t="s">
        <v>154</v>
      </c>
      <c r="C30" s="62"/>
      <c r="D30" s="62"/>
      <c r="E30" s="62"/>
      <c r="F30" s="62"/>
      <c r="G30" s="62"/>
      <c r="H30" s="62"/>
      <c r="I30" s="62"/>
      <c r="J30" s="62"/>
      <c r="K30" s="62"/>
      <c r="L30" s="60"/>
    </row>
    <row r="31" spans="1:12" ht="27.75" customHeight="1">
      <c r="A31" s="29" t="s">
        <v>32</v>
      </c>
      <c r="B31" s="86" t="s">
        <v>155</v>
      </c>
      <c r="C31" s="62"/>
      <c r="D31" s="62"/>
      <c r="E31" s="62"/>
      <c r="F31" s="62"/>
      <c r="G31" s="62"/>
      <c r="H31" s="62"/>
      <c r="I31" s="62"/>
      <c r="J31" s="62"/>
      <c r="K31" s="62"/>
      <c r="L31" s="60"/>
    </row>
    <row r="32" spans="1:12" ht="27.75" customHeight="1">
      <c r="A32" s="85" t="s">
        <v>88</v>
      </c>
      <c r="B32" s="93"/>
      <c r="C32" s="40"/>
      <c r="D32" s="41"/>
      <c r="E32" s="41"/>
      <c r="F32" s="41"/>
      <c r="G32" s="41"/>
      <c r="H32" s="41"/>
      <c r="I32" s="41"/>
      <c r="J32" s="41"/>
      <c r="K32" s="41"/>
      <c r="L32" s="41"/>
    </row>
    <row r="33" spans="1:15" ht="17.25" customHeight="1">
      <c r="A33" s="90" t="s">
        <v>41</v>
      </c>
      <c r="B33" s="62"/>
      <c r="C33" s="62"/>
      <c r="D33" s="62"/>
      <c r="E33" s="62"/>
      <c r="F33" s="62"/>
      <c r="G33" s="62"/>
      <c r="H33" s="62"/>
      <c r="I33" s="62"/>
      <c r="J33" s="62"/>
      <c r="K33" s="62"/>
      <c r="L33" s="60"/>
    </row>
    <row r="34" spans="1:15" ht="17.25" customHeight="1">
      <c r="A34" s="81" t="s">
        <v>57</v>
      </c>
      <c r="B34" s="60"/>
      <c r="C34" s="24" t="s">
        <v>58</v>
      </c>
      <c r="D34" s="24" t="s">
        <v>59</v>
      </c>
      <c r="E34" s="24" t="s">
        <v>60</v>
      </c>
      <c r="F34" s="24" t="s">
        <v>61</v>
      </c>
      <c r="G34" s="24" t="s">
        <v>27</v>
      </c>
      <c r="H34" s="24" t="s">
        <v>60</v>
      </c>
      <c r="I34" s="24" t="s">
        <v>62</v>
      </c>
      <c r="J34" s="24" t="s">
        <v>60</v>
      </c>
      <c r="K34" s="24" t="s">
        <v>29</v>
      </c>
      <c r="L34" s="24" t="s">
        <v>60</v>
      </c>
    </row>
    <row r="35" spans="1:15" ht="96">
      <c r="A35" s="82" t="s">
        <v>31</v>
      </c>
      <c r="B35" s="35" t="s">
        <v>156</v>
      </c>
      <c r="C35" s="45">
        <v>475183</v>
      </c>
      <c r="D35" s="16" t="s">
        <v>56</v>
      </c>
      <c r="E35" s="56">
        <f t="shared" ref="E35:E49" si="10">IFERROR(VLOOKUP(D35,O$9:P$10,"2",FALSE),"")</f>
        <v>1</v>
      </c>
      <c r="F35" s="57" t="s">
        <v>304</v>
      </c>
      <c r="G35" s="16"/>
      <c r="H35" s="19" t="str">
        <f t="shared" ref="H35:H49" si="11">IFERROR(VLOOKUP(G35,O$9:P$10,"2",FALSE),"")</f>
        <v/>
      </c>
      <c r="I35" s="16"/>
      <c r="J35" s="19" t="str">
        <f t="shared" ref="J35:J49" si="12">IFERROR(VLOOKUP(I35,O$9:P$10,"2",FALSE),"")</f>
        <v/>
      </c>
      <c r="K35" s="16"/>
      <c r="L35" s="19" t="str">
        <f t="shared" ref="L35:L49" si="13">IFERROR(VLOOKUP(K35,O$9:P$10,"2",FALSE),"")</f>
        <v/>
      </c>
    </row>
    <row r="36" spans="1:15" ht="28.5" customHeight="1">
      <c r="A36" s="64"/>
      <c r="B36" s="35" t="s">
        <v>157</v>
      </c>
      <c r="C36" s="45">
        <v>475183</v>
      </c>
      <c r="D36" s="16" t="s">
        <v>56</v>
      </c>
      <c r="E36" s="56">
        <f t="shared" si="10"/>
        <v>1</v>
      </c>
      <c r="F36" s="57" t="s">
        <v>305</v>
      </c>
      <c r="G36" s="16"/>
      <c r="H36" s="19" t="str">
        <f t="shared" si="11"/>
        <v/>
      </c>
      <c r="I36" s="16"/>
      <c r="J36" s="19" t="str">
        <f t="shared" si="12"/>
        <v/>
      </c>
      <c r="K36" s="16"/>
      <c r="L36" s="19" t="str">
        <f t="shared" si="13"/>
        <v/>
      </c>
    </row>
    <row r="37" spans="1:15" ht="28.5" customHeight="1">
      <c r="A37" s="64"/>
      <c r="B37" s="35" t="s">
        <v>158</v>
      </c>
      <c r="C37" s="45">
        <v>475183</v>
      </c>
      <c r="D37" s="16" t="s">
        <v>56</v>
      </c>
      <c r="E37" s="56">
        <f t="shared" si="10"/>
        <v>1</v>
      </c>
      <c r="F37" s="57" t="s">
        <v>306</v>
      </c>
      <c r="G37" s="16"/>
      <c r="H37" s="19" t="str">
        <f t="shared" si="11"/>
        <v/>
      </c>
      <c r="I37" s="16"/>
      <c r="J37" s="19" t="str">
        <f t="shared" si="12"/>
        <v/>
      </c>
      <c r="K37" s="16"/>
      <c r="L37" s="19" t="str">
        <f t="shared" si="13"/>
        <v/>
      </c>
    </row>
    <row r="38" spans="1:15" ht="27" customHeight="1">
      <c r="A38" s="64"/>
      <c r="B38" s="35" t="s">
        <v>159</v>
      </c>
      <c r="C38" s="46">
        <v>475548</v>
      </c>
      <c r="D38" s="16" t="s">
        <v>56</v>
      </c>
      <c r="E38" s="56">
        <f t="shared" si="10"/>
        <v>1</v>
      </c>
      <c r="F38" s="57" t="s">
        <v>307</v>
      </c>
      <c r="G38" s="16"/>
      <c r="H38" s="19" t="str">
        <f t="shared" si="11"/>
        <v/>
      </c>
      <c r="I38" s="16"/>
      <c r="J38" s="19" t="str">
        <f t="shared" si="12"/>
        <v/>
      </c>
      <c r="K38" s="16"/>
      <c r="L38" s="19" t="str">
        <f t="shared" si="13"/>
        <v/>
      </c>
    </row>
    <row r="39" spans="1:15" ht="24.75" customHeight="1">
      <c r="A39" s="64"/>
      <c r="B39" s="35" t="s">
        <v>160</v>
      </c>
      <c r="C39" s="46">
        <v>475548</v>
      </c>
      <c r="D39" s="16" t="s">
        <v>56</v>
      </c>
      <c r="E39" s="56">
        <f t="shared" si="10"/>
        <v>1</v>
      </c>
      <c r="F39" s="57" t="s">
        <v>308</v>
      </c>
      <c r="G39" s="16"/>
      <c r="H39" s="19" t="str">
        <f t="shared" si="11"/>
        <v/>
      </c>
      <c r="I39" s="16"/>
      <c r="J39" s="19" t="str">
        <f t="shared" si="12"/>
        <v/>
      </c>
      <c r="K39" s="16"/>
      <c r="L39" s="19" t="str">
        <f t="shared" si="13"/>
        <v/>
      </c>
      <c r="O39" s="47" t="s">
        <v>161</v>
      </c>
    </row>
    <row r="40" spans="1:15" ht="27" customHeight="1">
      <c r="A40" s="64"/>
      <c r="B40" s="35" t="s">
        <v>162</v>
      </c>
      <c r="C40" s="46">
        <v>475548</v>
      </c>
      <c r="D40" s="16" t="s">
        <v>56</v>
      </c>
      <c r="E40" s="56">
        <f t="shared" si="10"/>
        <v>1</v>
      </c>
      <c r="F40" s="57" t="s">
        <v>309</v>
      </c>
      <c r="G40" s="16"/>
      <c r="H40" s="19" t="str">
        <f t="shared" si="11"/>
        <v/>
      </c>
      <c r="I40" s="16"/>
      <c r="J40" s="19" t="str">
        <f t="shared" si="12"/>
        <v/>
      </c>
      <c r="K40" s="16"/>
      <c r="L40" s="19" t="str">
        <f t="shared" si="13"/>
        <v/>
      </c>
    </row>
    <row r="41" spans="1:15" ht="25.5" customHeight="1">
      <c r="A41" s="64"/>
      <c r="B41" s="35" t="s">
        <v>163</v>
      </c>
      <c r="C41" s="46">
        <v>475548</v>
      </c>
      <c r="D41" s="16" t="s">
        <v>56</v>
      </c>
      <c r="E41" s="56">
        <f t="shared" si="10"/>
        <v>1</v>
      </c>
      <c r="F41" s="57" t="s">
        <v>164</v>
      </c>
      <c r="G41" s="16"/>
      <c r="H41" s="19" t="str">
        <f t="shared" si="11"/>
        <v/>
      </c>
      <c r="I41" s="16"/>
      <c r="J41" s="19" t="str">
        <f t="shared" si="12"/>
        <v/>
      </c>
      <c r="K41" s="16"/>
      <c r="L41" s="19" t="str">
        <f t="shared" si="13"/>
        <v/>
      </c>
    </row>
    <row r="42" spans="1:15" ht="23.25" customHeight="1">
      <c r="A42" s="64"/>
      <c r="B42" s="35" t="s">
        <v>165</v>
      </c>
      <c r="C42" s="42">
        <v>475183</v>
      </c>
      <c r="D42" s="16" t="s">
        <v>56</v>
      </c>
      <c r="E42" s="56">
        <f t="shared" si="10"/>
        <v>1</v>
      </c>
      <c r="F42" s="57" t="s">
        <v>166</v>
      </c>
      <c r="G42" s="16"/>
      <c r="H42" s="19" t="str">
        <f t="shared" si="11"/>
        <v/>
      </c>
      <c r="I42" s="16"/>
      <c r="J42" s="19" t="str">
        <f t="shared" si="12"/>
        <v/>
      </c>
      <c r="K42" s="16"/>
      <c r="L42" s="19" t="str">
        <f t="shared" si="13"/>
        <v/>
      </c>
    </row>
    <row r="43" spans="1:15" ht="30" customHeight="1">
      <c r="A43" s="64"/>
      <c r="B43" s="35" t="s">
        <v>167</v>
      </c>
      <c r="C43" s="43" t="s">
        <v>168</v>
      </c>
      <c r="D43" s="16" t="s">
        <v>56</v>
      </c>
      <c r="E43" s="56">
        <f t="shared" si="10"/>
        <v>1</v>
      </c>
      <c r="F43" s="57" t="s">
        <v>310</v>
      </c>
      <c r="G43" s="16"/>
      <c r="H43" s="19" t="str">
        <f t="shared" si="11"/>
        <v/>
      </c>
      <c r="I43" s="16"/>
      <c r="J43" s="19" t="str">
        <f t="shared" si="12"/>
        <v/>
      </c>
      <c r="K43" s="16"/>
      <c r="L43" s="19" t="str">
        <f t="shared" si="13"/>
        <v/>
      </c>
    </row>
    <row r="44" spans="1:15" ht="35.25" customHeight="1">
      <c r="A44" s="64"/>
      <c r="B44" s="35" t="s">
        <v>169</v>
      </c>
      <c r="C44" s="46">
        <v>475548</v>
      </c>
      <c r="D44" s="16" t="s">
        <v>56</v>
      </c>
      <c r="E44" s="56">
        <f t="shared" ref="E44" si="14">IFERROR(VLOOKUP(D44,O$9:P$10,"2",FALSE),"")</f>
        <v>1</v>
      </c>
      <c r="F44" s="57" t="s">
        <v>311</v>
      </c>
      <c r="G44" s="16"/>
      <c r="H44" s="19" t="str">
        <f t="shared" si="11"/>
        <v/>
      </c>
      <c r="I44" s="16"/>
      <c r="J44" s="19" t="str">
        <f t="shared" si="12"/>
        <v/>
      </c>
      <c r="K44" s="16"/>
      <c r="L44" s="19" t="str">
        <f t="shared" si="13"/>
        <v/>
      </c>
    </row>
    <row r="45" spans="1:15" ht="30.75" customHeight="1">
      <c r="A45" s="64"/>
      <c r="B45" s="35" t="s">
        <v>170</v>
      </c>
      <c r="C45" s="46">
        <v>475548</v>
      </c>
      <c r="D45" s="16" t="s">
        <v>56</v>
      </c>
      <c r="E45" s="56">
        <f t="shared" si="10"/>
        <v>1</v>
      </c>
      <c r="F45" s="57" t="s">
        <v>312</v>
      </c>
      <c r="G45" s="16"/>
      <c r="H45" s="19" t="str">
        <f t="shared" si="11"/>
        <v/>
      </c>
      <c r="I45" s="16"/>
      <c r="J45" s="19" t="str">
        <f t="shared" si="12"/>
        <v/>
      </c>
      <c r="K45" s="16"/>
      <c r="L45" s="19" t="str">
        <f t="shared" si="13"/>
        <v/>
      </c>
    </row>
    <row r="46" spans="1:15" ht="26.25" customHeight="1">
      <c r="A46" s="64"/>
      <c r="B46" s="35" t="s">
        <v>171</v>
      </c>
      <c r="C46" s="46">
        <v>475548</v>
      </c>
      <c r="D46" s="16" t="s">
        <v>56</v>
      </c>
      <c r="E46" s="56">
        <f t="shared" si="10"/>
        <v>1</v>
      </c>
      <c r="F46" s="57" t="s">
        <v>172</v>
      </c>
      <c r="G46" s="16"/>
      <c r="H46" s="19" t="str">
        <f t="shared" si="11"/>
        <v/>
      </c>
      <c r="I46" s="16"/>
      <c r="J46" s="19" t="str">
        <f t="shared" si="12"/>
        <v/>
      </c>
      <c r="K46" s="16"/>
      <c r="L46" s="19" t="str">
        <f t="shared" si="13"/>
        <v/>
      </c>
    </row>
    <row r="47" spans="1:15" ht="33.75" customHeight="1">
      <c r="A47" s="64"/>
      <c r="B47" s="35" t="s">
        <v>173</v>
      </c>
      <c r="C47" s="46">
        <v>475548</v>
      </c>
      <c r="D47" s="16" t="s">
        <v>56</v>
      </c>
      <c r="E47" s="56">
        <f t="shared" si="10"/>
        <v>1</v>
      </c>
      <c r="F47" s="57" t="s">
        <v>313</v>
      </c>
      <c r="G47" s="16"/>
      <c r="H47" s="19" t="str">
        <f t="shared" si="11"/>
        <v/>
      </c>
      <c r="I47" s="16"/>
      <c r="J47" s="19" t="str">
        <f t="shared" si="12"/>
        <v/>
      </c>
      <c r="K47" s="16"/>
      <c r="L47" s="19" t="str">
        <f t="shared" si="13"/>
        <v/>
      </c>
    </row>
    <row r="48" spans="1:15" ht="44.25" customHeight="1">
      <c r="A48" s="64"/>
      <c r="B48" s="35" t="s">
        <v>174</v>
      </c>
      <c r="C48" s="46">
        <v>475548</v>
      </c>
      <c r="D48" s="16" t="s">
        <v>56</v>
      </c>
      <c r="E48" s="56">
        <f t="shared" si="10"/>
        <v>1</v>
      </c>
      <c r="F48" s="57" t="s">
        <v>264</v>
      </c>
      <c r="G48" s="16"/>
      <c r="H48" s="19" t="str">
        <f t="shared" si="11"/>
        <v/>
      </c>
      <c r="I48" s="16"/>
      <c r="J48" s="19" t="str">
        <f t="shared" si="12"/>
        <v/>
      </c>
      <c r="K48" s="16"/>
      <c r="L48" s="19" t="str">
        <f t="shared" si="13"/>
        <v/>
      </c>
    </row>
    <row r="49" spans="1:12" ht="28.5" customHeight="1">
      <c r="A49" s="65"/>
      <c r="B49" s="106" t="s">
        <v>175</v>
      </c>
      <c r="C49" s="46">
        <v>475548</v>
      </c>
      <c r="D49" s="16" t="s">
        <v>56</v>
      </c>
      <c r="E49" s="56">
        <f t="shared" si="10"/>
        <v>1</v>
      </c>
      <c r="F49" s="57" t="s">
        <v>265</v>
      </c>
      <c r="G49" s="16"/>
      <c r="H49" s="19" t="str">
        <f t="shared" si="11"/>
        <v/>
      </c>
      <c r="I49" s="16"/>
      <c r="J49" s="19" t="str">
        <f t="shared" si="12"/>
        <v/>
      </c>
      <c r="K49" s="16"/>
      <c r="L49" s="19" t="str">
        <f t="shared" si="13"/>
        <v/>
      </c>
    </row>
    <row r="50" spans="1:12" ht="32.25" customHeight="1">
      <c r="A50" s="29" t="s">
        <v>85</v>
      </c>
      <c r="B50" s="108" t="s">
        <v>176</v>
      </c>
      <c r="C50" s="73"/>
      <c r="D50" s="73"/>
      <c r="E50" s="73"/>
      <c r="F50" s="73"/>
      <c r="G50" s="73"/>
      <c r="H50" s="73"/>
      <c r="I50" s="73"/>
      <c r="J50" s="73"/>
      <c r="K50" s="73"/>
      <c r="L50" s="74"/>
    </row>
    <row r="51" spans="1:12" ht="19.5" customHeight="1">
      <c r="A51" s="29" t="s">
        <v>32</v>
      </c>
      <c r="B51" s="86" t="s">
        <v>177</v>
      </c>
      <c r="C51" s="62"/>
      <c r="D51" s="62"/>
      <c r="E51" s="62"/>
      <c r="F51" s="62"/>
      <c r="G51" s="62"/>
      <c r="H51" s="62"/>
      <c r="I51" s="62"/>
      <c r="J51" s="62"/>
      <c r="K51" s="62"/>
      <c r="L51" s="60"/>
    </row>
    <row r="52" spans="1:12" ht="19.5" customHeight="1">
      <c r="A52" s="85" t="s">
        <v>88</v>
      </c>
      <c r="B52" s="93"/>
      <c r="C52" s="40"/>
      <c r="D52" s="41"/>
      <c r="E52" s="41"/>
      <c r="F52" s="41"/>
      <c r="G52" s="41"/>
      <c r="H52" s="41"/>
      <c r="I52" s="41"/>
      <c r="J52" s="41"/>
      <c r="K52" s="41"/>
      <c r="L52" s="41"/>
    </row>
    <row r="53" spans="1:12" ht="21.75" customHeight="1">
      <c r="A53" s="90" t="s">
        <v>42</v>
      </c>
      <c r="B53" s="62"/>
      <c r="C53" s="62"/>
      <c r="D53" s="62"/>
      <c r="E53" s="62"/>
      <c r="F53" s="62"/>
      <c r="G53" s="62"/>
      <c r="H53" s="62"/>
      <c r="I53" s="62"/>
      <c r="J53" s="62"/>
      <c r="K53" s="62"/>
      <c r="L53" s="60"/>
    </row>
    <row r="54" spans="1:12" ht="21.75" customHeight="1">
      <c r="A54" s="81" t="s">
        <v>57</v>
      </c>
      <c r="B54" s="60"/>
      <c r="C54" s="24" t="s">
        <v>58</v>
      </c>
      <c r="D54" s="24" t="s">
        <v>59</v>
      </c>
      <c r="E54" s="24" t="s">
        <v>60</v>
      </c>
      <c r="F54" s="24" t="s">
        <v>61</v>
      </c>
      <c r="G54" s="24" t="s">
        <v>27</v>
      </c>
      <c r="H54" s="24" t="s">
        <v>60</v>
      </c>
      <c r="I54" s="24" t="s">
        <v>62</v>
      </c>
      <c r="J54" s="24" t="s">
        <v>60</v>
      </c>
      <c r="K54" s="24" t="s">
        <v>29</v>
      </c>
      <c r="L54" s="24" t="s">
        <v>60</v>
      </c>
    </row>
    <row r="55" spans="1:12" ht="30" customHeight="1">
      <c r="A55" s="82" t="s">
        <v>31</v>
      </c>
      <c r="B55" s="35" t="s">
        <v>178</v>
      </c>
      <c r="C55" s="46">
        <v>475548</v>
      </c>
      <c r="D55" s="16" t="s">
        <v>56</v>
      </c>
      <c r="E55" s="56">
        <f t="shared" ref="E55:E65" si="15">IFERROR(VLOOKUP(D55,O$9:P$10,"2",FALSE),"")</f>
        <v>1</v>
      </c>
      <c r="F55" s="57" t="s">
        <v>266</v>
      </c>
      <c r="G55" s="16"/>
      <c r="H55" s="19" t="str">
        <f t="shared" ref="H55:H65" si="16">IFERROR(VLOOKUP(G55,O$9:P$10,"2",FALSE),"")</f>
        <v/>
      </c>
      <c r="I55" s="16"/>
      <c r="J55" s="19" t="str">
        <f t="shared" ref="J55:J65" si="17">IFERROR(VLOOKUP(I55,O$9:P$10,"2",FALSE),"")</f>
        <v/>
      </c>
      <c r="K55" s="16"/>
      <c r="L55" s="19" t="str">
        <f t="shared" ref="L55:L65" si="18">IFERROR(VLOOKUP(K55,O$9:P$10,"2",FALSE),"")</f>
        <v/>
      </c>
    </row>
    <row r="56" spans="1:12" ht="27" customHeight="1">
      <c r="A56" s="64"/>
      <c r="B56" s="35" t="s">
        <v>179</v>
      </c>
      <c r="C56" s="46">
        <v>475548</v>
      </c>
      <c r="D56" s="16" t="s">
        <v>64</v>
      </c>
      <c r="E56" s="110">
        <f t="shared" si="15"/>
        <v>0</v>
      </c>
      <c r="F56" s="27" t="s">
        <v>335</v>
      </c>
      <c r="G56" s="16"/>
      <c r="H56" s="19" t="str">
        <f t="shared" si="16"/>
        <v/>
      </c>
      <c r="I56" s="16"/>
      <c r="J56" s="19" t="str">
        <f t="shared" si="17"/>
        <v/>
      </c>
      <c r="K56" s="16"/>
      <c r="L56" s="19" t="str">
        <f t="shared" si="18"/>
        <v/>
      </c>
    </row>
    <row r="57" spans="1:12" ht="24.75" customHeight="1">
      <c r="A57" s="64"/>
      <c r="B57" s="35" t="s">
        <v>180</v>
      </c>
      <c r="C57" s="46">
        <v>475548</v>
      </c>
      <c r="D57" s="16" t="s">
        <v>56</v>
      </c>
      <c r="E57" s="56">
        <f t="shared" si="15"/>
        <v>1</v>
      </c>
      <c r="F57" s="57" t="s">
        <v>314</v>
      </c>
      <c r="G57" s="16"/>
      <c r="H57" s="19" t="str">
        <f t="shared" si="16"/>
        <v/>
      </c>
      <c r="I57" s="16"/>
      <c r="J57" s="19" t="str">
        <f t="shared" si="17"/>
        <v/>
      </c>
      <c r="K57" s="16"/>
      <c r="L57" s="19" t="str">
        <f t="shared" si="18"/>
        <v/>
      </c>
    </row>
    <row r="58" spans="1:12" ht="31.5" customHeight="1">
      <c r="A58" s="64"/>
      <c r="B58" s="35" t="s">
        <v>181</v>
      </c>
      <c r="C58" s="46">
        <v>475548</v>
      </c>
      <c r="D58" s="16" t="s">
        <v>56</v>
      </c>
      <c r="E58" s="56">
        <f t="shared" si="15"/>
        <v>1</v>
      </c>
      <c r="F58" s="57" t="s">
        <v>268</v>
      </c>
      <c r="G58" s="16"/>
      <c r="H58" s="19" t="str">
        <f t="shared" si="16"/>
        <v/>
      </c>
      <c r="I58" s="16"/>
      <c r="J58" s="19" t="str">
        <f t="shared" si="17"/>
        <v/>
      </c>
      <c r="K58" s="16"/>
      <c r="L58" s="19" t="str">
        <f t="shared" si="18"/>
        <v/>
      </c>
    </row>
    <row r="59" spans="1:12" ht="22.5" customHeight="1">
      <c r="A59" s="64"/>
      <c r="B59" s="35" t="s">
        <v>182</v>
      </c>
      <c r="C59" s="46">
        <v>475548</v>
      </c>
      <c r="D59" s="16" t="s">
        <v>56</v>
      </c>
      <c r="E59" s="56">
        <f t="shared" si="15"/>
        <v>1</v>
      </c>
      <c r="F59" s="57" t="s">
        <v>252</v>
      </c>
      <c r="G59" s="16"/>
      <c r="H59" s="19" t="str">
        <f t="shared" si="16"/>
        <v/>
      </c>
      <c r="I59" s="16"/>
      <c r="J59" s="19" t="str">
        <f t="shared" si="17"/>
        <v/>
      </c>
      <c r="K59" s="16"/>
      <c r="L59" s="19" t="str">
        <f t="shared" si="18"/>
        <v/>
      </c>
    </row>
    <row r="60" spans="1:12" ht="43.5" customHeight="1">
      <c r="A60" s="64"/>
      <c r="B60" s="35" t="s">
        <v>183</v>
      </c>
      <c r="C60" s="46">
        <v>475548</v>
      </c>
      <c r="D60" s="16" t="s">
        <v>56</v>
      </c>
      <c r="E60" s="56">
        <f t="shared" si="15"/>
        <v>1</v>
      </c>
      <c r="F60" s="57" t="s">
        <v>315</v>
      </c>
      <c r="G60" s="16"/>
      <c r="H60" s="19" t="str">
        <f t="shared" si="16"/>
        <v/>
      </c>
      <c r="I60" s="16"/>
      <c r="J60" s="19" t="str">
        <f t="shared" si="17"/>
        <v/>
      </c>
      <c r="K60" s="16"/>
      <c r="L60" s="19" t="str">
        <f t="shared" si="18"/>
        <v/>
      </c>
    </row>
    <row r="61" spans="1:12" ht="44.25" customHeight="1">
      <c r="A61" s="64"/>
      <c r="B61" s="35" t="s">
        <v>184</v>
      </c>
      <c r="C61" s="46">
        <v>475548</v>
      </c>
      <c r="D61" s="16" t="s">
        <v>56</v>
      </c>
      <c r="E61" s="56">
        <f t="shared" si="15"/>
        <v>1</v>
      </c>
      <c r="F61" s="57" t="s">
        <v>316</v>
      </c>
      <c r="G61" s="16"/>
      <c r="H61" s="19" t="str">
        <f t="shared" si="16"/>
        <v/>
      </c>
      <c r="I61" s="16"/>
      <c r="J61" s="19" t="str">
        <f t="shared" si="17"/>
        <v/>
      </c>
      <c r="K61" s="16"/>
      <c r="L61" s="19" t="str">
        <f t="shared" si="18"/>
        <v/>
      </c>
    </row>
    <row r="62" spans="1:12" ht="43.5" customHeight="1">
      <c r="A62" s="64"/>
      <c r="B62" s="35" t="s">
        <v>185</v>
      </c>
      <c r="C62" s="46">
        <v>475548</v>
      </c>
      <c r="D62" s="16" t="s">
        <v>56</v>
      </c>
      <c r="E62" s="56">
        <f t="shared" si="15"/>
        <v>1</v>
      </c>
      <c r="F62" s="57" t="s">
        <v>317</v>
      </c>
      <c r="G62" s="16"/>
      <c r="H62" s="19" t="str">
        <f t="shared" si="16"/>
        <v/>
      </c>
      <c r="I62" s="16"/>
      <c r="J62" s="19" t="str">
        <f t="shared" si="17"/>
        <v/>
      </c>
      <c r="K62" s="16"/>
      <c r="L62" s="19" t="str">
        <f t="shared" si="18"/>
        <v/>
      </c>
    </row>
    <row r="63" spans="1:12" ht="26.25" customHeight="1">
      <c r="A63" s="64"/>
      <c r="B63" s="35" t="s">
        <v>186</v>
      </c>
      <c r="C63" s="46">
        <v>475548</v>
      </c>
      <c r="D63" s="16" t="s">
        <v>56</v>
      </c>
      <c r="E63" s="56">
        <f t="shared" si="15"/>
        <v>1</v>
      </c>
      <c r="F63" s="57" t="s">
        <v>318</v>
      </c>
      <c r="G63" s="16"/>
      <c r="H63" s="19" t="str">
        <f t="shared" si="16"/>
        <v/>
      </c>
      <c r="I63" s="16"/>
      <c r="J63" s="19" t="str">
        <f t="shared" si="17"/>
        <v/>
      </c>
      <c r="K63" s="16"/>
      <c r="L63" s="19" t="str">
        <f t="shared" si="18"/>
        <v/>
      </c>
    </row>
    <row r="64" spans="1:12" ht="31.5" customHeight="1">
      <c r="A64" s="64"/>
      <c r="B64" s="35" t="s">
        <v>187</v>
      </c>
      <c r="C64" s="46">
        <v>475548</v>
      </c>
      <c r="D64" s="16" t="s">
        <v>56</v>
      </c>
      <c r="E64" s="56">
        <f t="shared" si="15"/>
        <v>1</v>
      </c>
      <c r="F64" s="57" t="s">
        <v>267</v>
      </c>
      <c r="G64" s="16"/>
      <c r="H64" s="19" t="str">
        <f t="shared" si="16"/>
        <v/>
      </c>
      <c r="I64" s="16"/>
      <c r="J64" s="19" t="str">
        <f t="shared" si="17"/>
        <v/>
      </c>
      <c r="K64" s="16"/>
      <c r="L64" s="19" t="str">
        <f t="shared" si="18"/>
        <v/>
      </c>
    </row>
    <row r="65" spans="1:12" ht="36" customHeight="1">
      <c r="A65" s="65"/>
      <c r="B65" s="35" t="s">
        <v>175</v>
      </c>
      <c r="C65" s="46">
        <v>475548</v>
      </c>
      <c r="D65" s="16" t="s">
        <v>56</v>
      </c>
      <c r="E65" s="56">
        <f t="shared" si="15"/>
        <v>1</v>
      </c>
      <c r="F65" s="57" t="s">
        <v>188</v>
      </c>
      <c r="G65" s="16"/>
      <c r="H65" s="19" t="str">
        <f t="shared" si="16"/>
        <v/>
      </c>
      <c r="I65" s="16"/>
      <c r="J65" s="19" t="str">
        <f t="shared" si="17"/>
        <v/>
      </c>
      <c r="K65" s="16"/>
      <c r="L65" s="19" t="str">
        <f t="shared" si="18"/>
        <v/>
      </c>
    </row>
    <row r="66" spans="1:12" ht="44.25" customHeight="1">
      <c r="A66" s="29" t="s">
        <v>85</v>
      </c>
      <c r="B66" s="94" t="s">
        <v>189</v>
      </c>
      <c r="C66" s="73"/>
      <c r="D66" s="73"/>
      <c r="E66" s="73"/>
      <c r="F66" s="73"/>
      <c r="G66" s="73"/>
      <c r="H66" s="73"/>
      <c r="I66" s="73"/>
      <c r="J66" s="73"/>
      <c r="K66" s="73"/>
      <c r="L66" s="74"/>
    </row>
    <row r="67" spans="1:12" ht="50.25" customHeight="1">
      <c r="A67" s="29" t="s">
        <v>32</v>
      </c>
      <c r="B67" s="86" t="s">
        <v>190</v>
      </c>
      <c r="C67" s="62"/>
      <c r="D67" s="62"/>
      <c r="E67" s="62"/>
      <c r="F67" s="62"/>
      <c r="G67" s="62"/>
      <c r="H67" s="62"/>
      <c r="I67" s="62"/>
      <c r="J67" s="62"/>
      <c r="K67" s="62"/>
      <c r="L67" s="60"/>
    </row>
    <row r="68" spans="1:12" ht="21" customHeight="1">
      <c r="A68" s="85" t="s">
        <v>88</v>
      </c>
      <c r="B68" s="93"/>
      <c r="C68" s="40"/>
      <c r="D68" s="41"/>
      <c r="E68" s="41"/>
      <c r="F68" s="41"/>
      <c r="G68" s="41"/>
      <c r="H68" s="41"/>
      <c r="I68" s="41"/>
      <c r="J68" s="41"/>
      <c r="K68" s="41"/>
      <c r="L68" s="41"/>
    </row>
    <row r="69" spans="1:12" ht="25.5" customHeight="1">
      <c r="A69" s="90" t="s">
        <v>43</v>
      </c>
      <c r="B69" s="62"/>
      <c r="C69" s="62"/>
      <c r="D69" s="62"/>
      <c r="E69" s="62"/>
      <c r="F69" s="62"/>
      <c r="G69" s="62"/>
      <c r="H69" s="62"/>
      <c r="I69" s="62"/>
      <c r="J69" s="62"/>
      <c r="K69" s="62"/>
      <c r="L69" s="60"/>
    </row>
    <row r="70" spans="1:12" ht="25.5" customHeight="1">
      <c r="A70" s="81" t="s">
        <v>57</v>
      </c>
      <c r="B70" s="60"/>
      <c r="C70" s="24" t="s">
        <v>58</v>
      </c>
      <c r="D70" s="24" t="s">
        <v>59</v>
      </c>
      <c r="E70" s="24" t="s">
        <v>60</v>
      </c>
      <c r="F70" s="24" t="s">
        <v>61</v>
      </c>
      <c r="G70" s="24" t="s">
        <v>27</v>
      </c>
      <c r="H70" s="24" t="s">
        <v>60</v>
      </c>
      <c r="I70" s="24" t="s">
        <v>62</v>
      </c>
      <c r="J70" s="24" t="s">
        <v>60</v>
      </c>
      <c r="K70" s="24" t="s">
        <v>29</v>
      </c>
      <c r="L70" s="24" t="s">
        <v>60</v>
      </c>
    </row>
    <row r="71" spans="1:12" ht="45.75" customHeight="1">
      <c r="A71" s="82" t="s">
        <v>31</v>
      </c>
      <c r="B71" s="35" t="s">
        <v>191</v>
      </c>
      <c r="C71" s="44" t="s">
        <v>13</v>
      </c>
      <c r="D71" s="16" t="s">
        <v>56</v>
      </c>
      <c r="E71" s="56">
        <f t="shared" ref="E71:E74" si="19">IFERROR(VLOOKUP(D71,O$9:P$10,"2",FALSE),"")</f>
        <v>1</v>
      </c>
      <c r="F71" s="57" t="s">
        <v>269</v>
      </c>
      <c r="G71" s="16"/>
      <c r="H71" s="19" t="str">
        <f t="shared" ref="H71:H74" si="20">IFERROR(VLOOKUP(G71,O$9:P$10,"2",FALSE),"")</f>
        <v/>
      </c>
      <c r="I71" s="16"/>
      <c r="J71" s="19" t="str">
        <f t="shared" ref="J71:J74" si="21">IFERROR(VLOOKUP(I71,O$9:P$10,"2",FALSE),"")</f>
        <v/>
      </c>
      <c r="K71" s="16"/>
      <c r="L71" s="19" t="str">
        <f t="shared" ref="L71:L74" si="22">IFERROR(VLOOKUP(K71,O$9:P$10,"2",FALSE),"")</f>
        <v/>
      </c>
    </row>
    <row r="72" spans="1:12" ht="57" customHeight="1">
      <c r="A72" s="64"/>
      <c r="B72" s="35" t="s">
        <v>192</v>
      </c>
      <c r="C72" s="44" t="s">
        <v>13</v>
      </c>
      <c r="D72" s="16" t="s">
        <v>56</v>
      </c>
      <c r="E72" s="56">
        <f t="shared" si="19"/>
        <v>1</v>
      </c>
      <c r="F72" s="57" t="s">
        <v>270</v>
      </c>
      <c r="G72" s="16"/>
      <c r="H72" s="19" t="str">
        <f t="shared" si="20"/>
        <v/>
      </c>
      <c r="I72" s="16"/>
      <c r="J72" s="19" t="str">
        <f t="shared" si="21"/>
        <v/>
      </c>
      <c r="K72" s="16"/>
      <c r="L72" s="19" t="str">
        <f t="shared" si="22"/>
        <v/>
      </c>
    </row>
    <row r="73" spans="1:12" ht="47.25" customHeight="1">
      <c r="A73" s="64"/>
      <c r="B73" s="35" t="s">
        <v>193</v>
      </c>
      <c r="C73" s="44" t="s">
        <v>13</v>
      </c>
      <c r="D73" s="16" t="s">
        <v>56</v>
      </c>
      <c r="E73" s="56">
        <f t="shared" si="19"/>
        <v>1</v>
      </c>
      <c r="F73" s="57" t="s">
        <v>194</v>
      </c>
      <c r="G73" s="16"/>
      <c r="H73" s="19" t="str">
        <f t="shared" si="20"/>
        <v/>
      </c>
      <c r="I73" s="16"/>
      <c r="J73" s="19" t="str">
        <f t="shared" si="21"/>
        <v/>
      </c>
      <c r="K73" s="16"/>
      <c r="L73" s="19" t="str">
        <f t="shared" si="22"/>
        <v/>
      </c>
    </row>
    <row r="74" spans="1:12" ht="63" customHeight="1">
      <c r="A74" s="65"/>
      <c r="B74" s="35" t="s">
        <v>195</v>
      </c>
      <c r="C74" s="44" t="s">
        <v>13</v>
      </c>
      <c r="D74" s="16" t="s">
        <v>56</v>
      </c>
      <c r="E74" s="56">
        <f t="shared" si="19"/>
        <v>1</v>
      </c>
      <c r="F74" s="57" t="s">
        <v>196</v>
      </c>
      <c r="G74" s="16"/>
      <c r="H74" s="19" t="str">
        <f t="shared" si="20"/>
        <v/>
      </c>
      <c r="I74" s="16"/>
      <c r="J74" s="19" t="str">
        <f t="shared" si="21"/>
        <v/>
      </c>
      <c r="K74" s="16"/>
      <c r="L74" s="19" t="str">
        <f t="shared" si="22"/>
        <v/>
      </c>
    </row>
    <row r="75" spans="1:12" ht="15.75" customHeight="1">
      <c r="A75" s="29" t="s">
        <v>85</v>
      </c>
      <c r="B75" s="95" t="s">
        <v>86</v>
      </c>
      <c r="C75" s="70"/>
      <c r="D75" s="70"/>
      <c r="E75" s="70"/>
      <c r="F75" s="70"/>
      <c r="G75" s="70"/>
      <c r="H75" s="70"/>
      <c r="I75" s="70"/>
      <c r="J75" s="70"/>
      <c r="K75" s="70"/>
      <c r="L75" s="71"/>
    </row>
    <row r="76" spans="1:12" ht="24.75" customHeight="1">
      <c r="A76" s="29" t="s">
        <v>32</v>
      </c>
      <c r="B76" s="94" t="s">
        <v>197</v>
      </c>
      <c r="C76" s="73"/>
      <c r="D76" s="73"/>
      <c r="E76" s="73"/>
      <c r="F76" s="73"/>
      <c r="G76" s="73"/>
      <c r="H76" s="73"/>
      <c r="I76" s="73"/>
      <c r="J76" s="73"/>
      <c r="K76" s="73"/>
      <c r="L76" s="74"/>
    </row>
    <row r="77" spans="1:12" ht="15.75" customHeight="1">
      <c r="A77" s="85" t="s">
        <v>88</v>
      </c>
      <c r="B77" s="93"/>
      <c r="C77" s="40"/>
      <c r="D77" s="41"/>
      <c r="E77" s="41"/>
      <c r="F77" s="41"/>
      <c r="G77" s="41"/>
      <c r="H77" s="41"/>
      <c r="I77" s="41"/>
      <c r="J77" s="41"/>
      <c r="K77" s="41"/>
      <c r="L77" s="41"/>
    </row>
    <row r="78" spans="1:12" ht="15.75" customHeight="1"/>
    <row r="79" spans="1:12" ht="15.75" customHeight="1"/>
    <row r="80" spans="1: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A1:A3"/>
    <mergeCell ref="B1:J3"/>
    <mergeCell ref="A4:L4"/>
    <mergeCell ref="A5:L5"/>
    <mergeCell ref="A6:B6"/>
    <mergeCell ref="A7:A18"/>
    <mergeCell ref="B19:L19"/>
    <mergeCell ref="B20:L20"/>
    <mergeCell ref="A21:B21"/>
    <mergeCell ref="A22:L22"/>
    <mergeCell ref="A23:B23"/>
    <mergeCell ref="A24:A29"/>
    <mergeCell ref="B30:L30"/>
    <mergeCell ref="B31:L31"/>
    <mergeCell ref="A32:B32"/>
    <mergeCell ref="A33:L33"/>
    <mergeCell ref="A34:B34"/>
    <mergeCell ref="A35:A49"/>
    <mergeCell ref="B50:L50"/>
    <mergeCell ref="B51:L51"/>
    <mergeCell ref="A77:B77"/>
    <mergeCell ref="A52:B52"/>
    <mergeCell ref="A54:B54"/>
    <mergeCell ref="A55:A65"/>
    <mergeCell ref="B66:L66"/>
    <mergeCell ref="B67:L67"/>
    <mergeCell ref="A68:B68"/>
    <mergeCell ref="A69:L69"/>
    <mergeCell ref="A53:L53"/>
    <mergeCell ref="A70:B70"/>
    <mergeCell ref="A71:A74"/>
    <mergeCell ref="B75:L75"/>
    <mergeCell ref="B76:L76"/>
  </mergeCells>
  <conditionalFormatting sqref="D7:D18">
    <cfRule type="containsText" dxfId="172" priority="47" operator="containsText" text="NCU">
      <formula>NOT(ISERROR(SEARCH(("NCU"),(D7))))</formula>
    </cfRule>
    <cfRule type="containsText" dxfId="171" priority="48" operator="containsText" text="CU">
      <formula>NOT(ISERROR(SEARCH(("CU"),(D7))))</formula>
    </cfRule>
  </conditionalFormatting>
  <conditionalFormatting sqref="D8:D18">
    <cfRule type="containsText" dxfId="170" priority="49" operator="containsText" text="NCU">
      <formula>NOT(ISERROR(SEARCH(("NCU"),(D8))))</formula>
    </cfRule>
    <cfRule type="containsText" dxfId="169" priority="50" operator="containsText" text="CU">
      <formula>NOT(ISERROR(SEARCH(("CU"),(D8))))</formula>
    </cfRule>
  </conditionalFormatting>
  <conditionalFormatting sqref="D24:D29">
    <cfRule type="containsText" dxfId="168" priority="51" operator="containsText" text="NCU">
      <formula>NOT(ISERROR(SEARCH(("NCU"),(D24))))</formula>
    </cfRule>
    <cfRule type="containsText" dxfId="167" priority="52" operator="containsText" text="CU">
      <formula>NOT(ISERROR(SEARCH(("CU"),(D24))))</formula>
    </cfRule>
    <cfRule type="containsText" dxfId="166" priority="53" operator="containsText" text="NCU">
      <formula>NOT(ISERROR(SEARCH(("NCU"),(D24))))</formula>
    </cfRule>
    <cfRule type="containsText" dxfId="165" priority="54" operator="containsText" text="CU">
      <formula>NOT(ISERROR(SEARCH(("CU"),(D24))))</formula>
    </cfRule>
  </conditionalFormatting>
  <conditionalFormatting sqref="D35:D49">
    <cfRule type="containsText" dxfId="164" priority="55" operator="containsText" text="NCU">
      <formula>NOT(ISERROR(SEARCH(("NCU"),(D35))))</formula>
    </cfRule>
    <cfRule type="containsText" dxfId="163" priority="56" operator="containsText" text="CU">
      <formula>NOT(ISERROR(SEARCH(("CU"),(D35))))</formula>
    </cfRule>
    <cfRule type="containsText" dxfId="162" priority="57" operator="containsText" text="NCU">
      <formula>NOT(ISERROR(SEARCH(("NCU"),(D35))))</formula>
    </cfRule>
    <cfRule type="containsText" dxfId="161" priority="58" operator="containsText" text="CU">
      <formula>NOT(ISERROR(SEARCH(("CU"),(D35))))</formula>
    </cfRule>
  </conditionalFormatting>
  <conditionalFormatting sqref="D55:D65">
    <cfRule type="containsText" dxfId="160" priority="59" operator="containsText" text="NCU">
      <formula>NOT(ISERROR(SEARCH(("NCU"),(D55))))</formula>
    </cfRule>
    <cfRule type="containsText" dxfId="159" priority="60" operator="containsText" text="CU">
      <formula>NOT(ISERROR(SEARCH(("CU"),(D55))))</formula>
    </cfRule>
    <cfRule type="containsText" dxfId="158" priority="61" operator="containsText" text="NCU">
      <formula>NOT(ISERROR(SEARCH(("NCU"),(D55))))</formula>
    </cfRule>
    <cfRule type="containsText" dxfId="157" priority="62" operator="containsText" text="CU">
      <formula>NOT(ISERROR(SEARCH(("CU"),(D55))))</formula>
    </cfRule>
  </conditionalFormatting>
  <conditionalFormatting sqref="D71:D72">
    <cfRule type="containsText" dxfId="156" priority="63" operator="containsText" text="NCU">
      <formula>NOT(ISERROR(SEARCH(("NCU"),(D71))))</formula>
    </cfRule>
    <cfRule type="containsText" dxfId="155" priority="64" operator="containsText" text="CU">
      <formula>NOT(ISERROR(SEARCH(("CU"),(D71))))</formula>
    </cfRule>
    <cfRule type="containsText" dxfId="154" priority="65" operator="containsText" text="NCU">
      <formula>NOT(ISERROR(SEARCH(("NCU"),(D71))))</formula>
    </cfRule>
    <cfRule type="containsText" dxfId="153" priority="66" operator="containsText" text="CU">
      <formula>NOT(ISERROR(SEARCH(("CU"),(D71))))</formula>
    </cfRule>
  </conditionalFormatting>
  <conditionalFormatting sqref="G7:G18">
    <cfRule type="containsText" dxfId="152" priority="67" operator="containsText" text="NCU">
      <formula>NOT(ISERROR(SEARCH(("NCU"),(G7))))</formula>
    </cfRule>
    <cfRule type="containsText" dxfId="151" priority="68" operator="containsText" text="CU">
      <formula>NOT(ISERROR(SEARCH(("CU"),(G7))))</formula>
    </cfRule>
  </conditionalFormatting>
  <conditionalFormatting sqref="G24:G29">
    <cfRule type="containsText" dxfId="150" priority="69" operator="containsText" text="NCU">
      <formula>NOT(ISERROR(SEARCH(("NCU"),(G24))))</formula>
    </cfRule>
    <cfRule type="containsText" dxfId="149" priority="70" operator="containsText" text="CU">
      <formula>NOT(ISERROR(SEARCH(("CU"),(G24))))</formula>
    </cfRule>
  </conditionalFormatting>
  <conditionalFormatting sqref="G35:G49">
    <cfRule type="containsText" dxfId="148" priority="71" operator="containsText" text="NCU">
      <formula>NOT(ISERROR(SEARCH(("NCU"),(G35))))</formula>
    </cfRule>
    <cfRule type="containsText" dxfId="147" priority="72" operator="containsText" text="CU">
      <formula>NOT(ISERROR(SEARCH(("CU"),(G35))))</formula>
    </cfRule>
  </conditionalFormatting>
  <conditionalFormatting sqref="G55:G65">
    <cfRule type="containsText" dxfId="146" priority="73" operator="containsText" text="NCU">
      <formula>NOT(ISERROR(SEARCH(("NCU"),(G55))))</formula>
    </cfRule>
    <cfRule type="containsText" dxfId="145" priority="74" operator="containsText" text="CU">
      <formula>NOT(ISERROR(SEARCH(("CU"),(G55))))</formula>
    </cfRule>
  </conditionalFormatting>
  <conditionalFormatting sqref="G71:G74">
    <cfRule type="containsText" dxfId="144" priority="75" operator="containsText" text="NCU">
      <formula>NOT(ISERROR(SEARCH(("NCU"),(G71))))</formula>
    </cfRule>
    <cfRule type="containsText" dxfId="143" priority="76" operator="containsText" text="CU">
      <formula>NOT(ISERROR(SEARCH(("CU"),(G71))))</formula>
    </cfRule>
  </conditionalFormatting>
  <conditionalFormatting sqref="I7:I18">
    <cfRule type="containsText" dxfId="142" priority="77" operator="containsText" text="NCU">
      <formula>NOT(ISERROR(SEARCH(("NCU"),(I7))))</formula>
    </cfRule>
    <cfRule type="containsText" dxfId="141" priority="78" operator="containsText" text="CU">
      <formula>NOT(ISERROR(SEARCH(("CU"),(I7))))</formula>
    </cfRule>
  </conditionalFormatting>
  <conditionalFormatting sqref="I24:I29">
    <cfRule type="containsText" dxfId="140" priority="79" operator="containsText" text="NCU">
      <formula>NOT(ISERROR(SEARCH(("NCU"),(I24))))</formula>
    </cfRule>
    <cfRule type="containsText" dxfId="139" priority="80" operator="containsText" text="CU">
      <formula>NOT(ISERROR(SEARCH(("CU"),(I24))))</formula>
    </cfRule>
  </conditionalFormatting>
  <conditionalFormatting sqref="I35:I49">
    <cfRule type="containsText" dxfId="138" priority="81" operator="containsText" text="NCU">
      <formula>NOT(ISERROR(SEARCH(("NCU"),(I35))))</formula>
    </cfRule>
    <cfRule type="containsText" dxfId="137" priority="82" operator="containsText" text="CU">
      <formula>NOT(ISERROR(SEARCH(("CU"),(I35))))</formula>
    </cfRule>
  </conditionalFormatting>
  <conditionalFormatting sqref="I55:I65">
    <cfRule type="containsText" dxfId="136" priority="83" operator="containsText" text="NCU">
      <formula>NOT(ISERROR(SEARCH(("NCU"),(I55))))</formula>
    </cfRule>
    <cfRule type="containsText" dxfId="135" priority="84" operator="containsText" text="CU">
      <formula>NOT(ISERROR(SEARCH(("CU"),(I55))))</formula>
    </cfRule>
  </conditionalFormatting>
  <conditionalFormatting sqref="I71:I74">
    <cfRule type="containsText" dxfId="134" priority="85" operator="containsText" text="NCU">
      <formula>NOT(ISERROR(SEARCH(("NCU"),(I71))))</formula>
    </cfRule>
    <cfRule type="containsText" dxfId="133" priority="86" operator="containsText" text="CU">
      <formula>NOT(ISERROR(SEARCH(("CU"),(I71))))</formula>
    </cfRule>
  </conditionalFormatting>
  <conditionalFormatting sqref="K7:K18">
    <cfRule type="containsText" dxfId="132" priority="87" operator="containsText" text="NCU">
      <formula>NOT(ISERROR(SEARCH(("NCU"),(K7))))</formula>
    </cfRule>
    <cfRule type="containsText" dxfId="131" priority="88" operator="containsText" text="CU">
      <formula>NOT(ISERROR(SEARCH(("CU"),(K7))))</formula>
    </cfRule>
  </conditionalFormatting>
  <conditionalFormatting sqref="K24:K29">
    <cfRule type="containsText" dxfId="130" priority="89" operator="containsText" text="NCU">
      <formula>NOT(ISERROR(SEARCH(("NCU"),(K24))))</formula>
    </cfRule>
    <cfRule type="containsText" dxfId="129" priority="90" operator="containsText" text="CU">
      <formula>NOT(ISERROR(SEARCH(("CU"),(K24))))</formula>
    </cfRule>
  </conditionalFormatting>
  <conditionalFormatting sqref="K35:K49">
    <cfRule type="containsText" dxfId="128" priority="91" operator="containsText" text="NCU">
      <formula>NOT(ISERROR(SEARCH(("NCU"),(K35))))</formula>
    </cfRule>
    <cfRule type="containsText" dxfId="127" priority="92" operator="containsText" text="CU">
      <formula>NOT(ISERROR(SEARCH(("CU"),(K35))))</formula>
    </cfRule>
  </conditionalFormatting>
  <conditionalFormatting sqref="K55:K65">
    <cfRule type="containsText" dxfId="126" priority="93" operator="containsText" text="NCU">
      <formula>NOT(ISERROR(SEARCH(("NCU"),(K55))))</formula>
    </cfRule>
    <cfRule type="containsText" dxfId="125" priority="94" operator="containsText" text="CU">
      <formula>NOT(ISERROR(SEARCH(("CU"),(K55))))</formula>
    </cfRule>
  </conditionalFormatting>
  <conditionalFormatting sqref="K71:K74">
    <cfRule type="containsText" dxfId="124" priority="95" operator="containsText" text="NCU">
      <formula>NOT(ISERROR(SEARCH(("NCU"),(K71))))</formula>
    </cfRule>
    <cfRule type="containsText" dxfId="123" priority="96" operator="containsText" text="CU">
      <formula>NOT(ISERROR(SEARCH(("CU"),(K71))))</formula>
    </cfRule>
  </conditionalFormatting>
  <conditionalFormatting sqref="F7:F18">
    <cfRule type="cellIs" dxfId="122" priority="45" operator="equal">
      <formula>$Q$5</formula>
    </cfRule>
    <cfRule type="cellIs" dxfId="121" priority="46" operator="equal">
      <formula>$Q$6</formula>
    </cfRule>
  </conditionalFormatting>
  <conditionalFormatting sqref="F24:F25">
    <cfRule type="cellIs" dxfId="120" priority="43" operator="equal">
      <formula>$Q$5</formula>
    </cfRule>
    <cfRule type="cellIs" dxfId="119" priority="44" operator="equal">
      <formula>$Q$6</formula>
    </cfRule>
  </conditionalFormatting>
  <conditionalFormatting sqref="F26:F29">
    <cfRule type="cellIs" dxfId="118" priority="41" operator="equal">
      <formula>$Q$5</formula>
    </cfRule>
    <cfRule type="cellIs" dxfId="117" priority="42" operator="equal">
      <formula>$Q$6</formula>
    </cfRule>
  </conditionalFormatting>
  <conditionalFormatting sqref="F38">
    <cfRule type="cellIs" dxfId="116" priority="39" operator="equal">
      <formula>$Q$5</formula>
    </cfRule>
    <cfRule type="cellIs" dxfId="115" priority="40" operator="equal">
      <formula>$Q$6</formula>
    </cfRule>
  </conditionalFormatting>
  <conditionalFormatting sqref="F35:F37">
    <cfRule type="cellIs" dxfId="114" priority="37" operator="equal">
      <formula>$Q$5</formula>
    </cfRule>
    <cfRule type="cellIs" dxfId="113" priority="38" operator="equal">
      <formula>$Q$6</formula>
    </cfRule>
  </conditionalFormatting>
  <conditionalFormatting sqref="F39">
    <cfRule type="cellIs" dxfId="112" priority="35" operator="equal">
      <formula>$Q$5</formula>
    </cfRule>
    <cfRule type="cellIs" dxfId="111" priority="36" operator="equal">
      <formula>$Q$6</formula>
    </cfRule>
  </conditionalFormatting>
  <conditionalFormatting sqref="F40">
    <cfRule type="cellIs" dxfId="110" priority="33" operator="equal">
      <formula>$Q$5</formula>
    </cfRule>
    <cfRule type="cellIs" dxfId="109" priority="34" operator="equal">
      <formula>$Q$6</formula>
    </cfRule>
  </conditionalFormatting>
  <conditionalFormatting sqref="F41:F43">
    <cfRule type="cellIs" dxfId="108" priority="31" operator="equal">
      <formula>$Q$5</formula>
    </cfRule>
    <cfRule type="cellIs" dxfId="107" priority="32" operator="equal">
      <formula>$Q$6</formula>
    </cfRule>
  </conditionalFormatting>
  <conditionalFormatting sqref="F44:F45">
    <cfRule type="cellIs" dxfId="106" priority="29" operator="equal">
      <formula>$Q$5</formula>
    </cfRule>
    <cfRule type="cellIs" dxfId="105" priority="30" operator="equal">
      <formula>$Q$6</formula>
    </cfRule>
  </conditionalFormatting>
  <conditionalFormatting sqref="F46">
    <cfRule type="cellIs" dxfId="104" priority="27" operator="equal">
      <formula>$Q$5</formula>
    </cfRule>
    <cfRule type="cellIs" dxfId="103" priority="28" operator="equal">
      <formula>$Q$6</formula>
    </cfRule>
  </conditionalFormatting>
  <conditionalFormatting sqref="F47:F49">
    <cfRule type="cellIs" dxfId="102" priority="25" operator="equal">
      <formula>$Q$5</formula>
    </cfRule>
    <cfRule type="cellIs" dxfId="101" priority="26" operator="equal">
      <formula>$Q$6</formula>
    </cfRule>
  </conditionalFormatting>
  <conditionalFormatting sqref="F55">
    <cfRule type="cellIs" dxfId="100" priority="21" operator="equal">
      <formula>$Q$5</formula>
    </cfRule>
    <cfRule type="cellIs" dxfId="99" priority="22" operator="equal">
      <formula>$Q$6</formula>
    </cfRule>
  </conditionalFormatting>
  <conditionalFormatting sqref="F61:F64">
    <cfRule type="cellIs" dxfId="98" priority="19" operator="equal">
      <formula>$Q$5</formula>
    </cfRule>
    <cfRule type="cellIs" dxfId="97" priority="20" operator="equal">
      <formula>$Q$6</formula>
    </cfRule>
  </conditionalFormatting>
  <conditionalFormatting sqref="F65">
    <cfRule type="cellIs" dxfId="96" priority="17" operator="equal">
      <formula>$Q$5</formula>
    </cfRule>
    <cfRule type="cellIs" dxfId="95" priority="18" operator="equal">
      <formula>$Q$6</formula>
    </cfRule>
  </conditionalFormatting>
  <conditionalFormatting sqref="F60">
    <cfRule type="cellIs" dxfId="94" priority="15" operator="equal">
      <formula>$Q$5</formula>
    </cfRule>
    <cfRule type="cellIs" dxfId="93" priority="16" operator="equal">
      <formula>$Q$6</formula>
    </cfRule>
  </conditionalFormatting>
  <conditionalFormatting sqref="F58:F59">
    <cfRule type="cellIs" dxfId="92" priority="13" operator="equal">
      <formula>$Q$5</formula>
    </cfRule>
    <cfRule type="cellIs" dxfId="91" priority="14" operator="equal">
      <formula>$Q$6</formula>
    </cfRule>
  </conditionalFormatting>
  <conditionalFormatting sqref="F57">
    <cfRule type="cellIs" dxfId="90" priority="11" operator="equal">
      <formula>$Q$5</formula>
    </cfRule>
    <cfRule type="cellIs" dxfId="89" priority="12" operator="equal">
      <formula>$Q$6</formula>
    </cfRule>
  </conditionalFormatting>
  <conditionalFormatting sqref="D73:D74">
    <cfRule type="containsText" dxfId="88" priority="7" operator="containsText" text="NCU">
      <formula>NOT(ISERROR(SEARCH(("NCU"),(D73))))</formula>
    </cfRule>
    <cfRule type="containsText" dxfId="87" priority="8" operator="containsText" text="CU">
      <formula>NOT(ISERROR(SEARCH(("CU"),(D73))))</formula>
    </cfRule>
    <cfRule type="containsText" dxfId="86" priority="9" operator="containsText" text="NCU">
      <formula>NOT(ISERROR(SEARCH(("NCU"),(D73))))</formula>
    </cfRule>
    <cfRule type="containsText" dxfId="85" priority="10" operator="containsText" text="CU">
      <formula>NOT(ISERROR(SEARCH(("CU"),(D73))))</formula>
    </cfRule>
  </conditionalFormatting>
  <conditionalFormatting sqref="F73:F74">
    <cfRule type="cellIs" dxfId="84" priority="5" operator="equal">
      <formula>$Q$5</formula>
    </cfRule>
    <cfRule type="cellIs" dxfId="83" priority="6" operator="equal">
      <formula>$Q$6</formula>
    </cfRule>
  </conditionalFormatting>
  <conditionalFormatting sqref="F71:F72">
    <cfRule type="cellIs" dxfId="82" priority="3" operator="equal">
      <formula>$Q$5</formula>
    </cfRule>
    <cfRule type="cellIs" dxfId="81" priority="4" operator="equal">
      <formula>$Q$6</formula>
    </cfRule>
  </conditionalFormatting>
  <conditionalFormatting sqref="F56">
    <cfRule type="cellIs" dxfId="1" priority="1" operator="equal">
      <formula>$Q$5</formula>
    </cfRule>
    <cfRule type="cellIs" dxfId="0" priority="2" operator="equal">
      <formula>$Q$6</formula>
    </cfRule>
  </conditionalFormatting>
  <dataValidations disablePrompts="1" count="2">
    <dataValidation type="list" allowBlank="1" showErrorMessage="1" sqref="O6:O7" xr:uid="{00000000-0002-0000-0300-000000000000}">
      <formula1>$Q$5:$Q$6</formula1>
    </dataValidation>
    <dataValidation type="list" allowBlank="1" showErrorMessage="1" sqref="D7:D18 G7:G18 I7:I18 K7:K18 D24:D29 G24:G29 I24:I29 K24:K29 D35:D49 G35:G49 I35:I49 K35:K49 D55:D65 G55:G65 I55:I65 K55:K65 D71:D74 G71:G74 I71:I74 K71:K74" xr:uid="{00000000-0002-0000-0300-000001000000}">
      <formula1>$O$9:$O$10</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0"/>
  <sheetViews>
    <sheetView tabSelected="1" topLeftCell="B51" zoomScale="120" zoomScaleNormal="120" workbookViewId="0">
      <selection activeCell="C48" sqref="C48:C55"/>
    </sheetView>
  </sheetViews>
  <sheetFormatPr baseColWidth="10" defaultColWidth="14.42578125" defaultRowHeight="15" customHeight="1"/>
  <cols>
    <col min="1" max="1" width="13.28515625" customWidth="1"/>
    <col min="2" max="2" width="67" customWidth="1"/>
    <col min="3" max="3" width="22.28515625" customWidth="1"/>
    <col min="4" max="4" width="10.140625" customWidth="1"/>
    <col min="5" max="5" width="13" customWidth="1"/>
    <col min="6" max="6" width="21.28515625" customWidth="1"/>
    <col min="7" max="7" width="11.42578125" customWidth="1"/>
    <col min="8" max="8" width="13" customWidth="1"/>
    <col min="9" max="9" width="11.42578125" customWidth="1"/>
    <col min="10" max="10" width="13" customWidth="1"/>
    <col min="11" max="11" width="10.140625" customWidth="1"/>
    <col min="12" max="12" width="15.140625" customWidth="1"/>
    <col min="13" max="13" width="11.42578125" customWidth="1"/>
    <col min="14" max="14" width="13" customWidth="1"/>
    <col min="15" max="16" width="11.42578125" customWidth="1"/>
    <col min="17" max="27" width="10.7109375" customWidth="1"/>
  </cols>
  <sheetData>
    <row r="1" spans="1:27" ht="24.75" customHeight="1">
      <c r="A1" s="63"/>
      <c r="B1" s="66" t="s">
        <v>22</v>
      </c>
      <c r="C1" s="67"/>
      <c r="D1" s="67"/>
      <c r="E1" s="67"/>
      <c r="F1" s="67"/>
      <c r="G1" s="67"/>
      <c r="H1" s="67"/>
      <c r="I1" s="67"/>
      <c r="J1" s="68"/>
      <c r="K1" s="5" t="s">
        <v>51</v>
      </c>
      <c r="L1" s="5" t="s">
        <v>23</v>
      </c>
      <c r="M1" s="48"/>
      <c r="N1" s="48"/>
      <c r="O1" s="48"/>
      <c r="P1" s="48"/>
      <c r="Q1" s="48"/>
      <c r="R1" s="48"/>
      <c r="S1" s="48"/>
      <c r="T1" s="48"/>
      <c r="U1" s="48"/>
      <c r="V1" s="48"/>
      <c r="W1" s="48"/>
      <c r="X1" s="48"/>
      <c r="Y1" s="48"/>
      <c r="Z1" s="48"/>
      <c r="AA1" s="48"/>
    </row>
    <row r="2" spans="1:27" ht="24.75" customHeight="1">
      <c r="A2" s="64"/>
      <c r="B2" s="69"/>
      <c r="C2" s="70"/>
      <c r="D2" s="70"/>
      <c r="E2" s="70"/>
      <c r="F2" s="70"/>
      <c r="G2" s="70"/>
      <c r="H2" s="70"/>
      <c r="I2" s="70"/>
      <c r="J2" s="71"/>
      <c r="K2" s="22" t="s">
        <v>52</v>
      </c>
      <c r="L2" s="5">
        <v>2</v>
      </c>
      <c r="M2" s="48"/>
      <c r="N2" s="48"/>
      <c r="O2" s="48"/>
      <c r="P2" s="48"/>
      <c r="Q2" s="48"/>
      <c r="R2" s="48"/>
      <c r="S2" s="48"/>
      <c r="T2" s="48"/>
      <c r="U2" s="48"/>
      <c r="V2" s="48"/>
      <c r="W2" s="48"/>
      <c r="X2" s="48"/>
      <c r="Y2" s="48"/>
      <c r="Z2" s="48"/>
      <c r="AA2" s="48"/>
    </row>
    <row r="3" spans="1:27" ht="24.75" customHeight="1">
      <c r="A3" s="65"/>
      <c r="B3" s="72"/>
      <c r="C3" s="73"/>
      <c r="D3" s="73"/>
      <c r="E3" s="73"/>
      <c r="F3" s="73"/>
      <c r="G3" s="73"/>
      <c r="H3" s="73"/>
      <c r="I3" s="73"/>
      <c r="J3" s="74"/>
      <c r="K3" s="22" t="s">
        <v>53</v>
      </c>
      <c r="L3" s="6">
        <v>45406</v>
      </c>
      <c r="M3" s="48"/>
      <c r="N3" s="48"/>
      <c r="O3" s="48"/>
      <c r="P3" s="48"/>
      <c r="Q3" s="48"/>
      <c r="R3" s="48"/>
      <c r="S3" s="48"/>
      <c r="T3" s="48"/>
      <c r="U3" s="48"/>
      <c r="V3" s="48"/>
      <c r="W3" s="48"/>
      <c r="X3" s="48"/>
      <c r="Y3" s="48"/>
      <c r="Z3" s="48"/>
      <c r="AA3" s="48"/>
    </row>
    <row r="4" spans="1:27" ht="24" customHeight="1">
      <c r="A4" s="102" t="s">
        <v>44</v>
      </c>
      <c r="B4" s="62"/>
      <c r="C4" s="62"/>
      <c r="D4" s="62"/>
      <c r="E4" s="62"/>
      <c r="F4" s="62"/>
      <c r="G4" s="62"/>
      <c r="H4" s="62"/>
      <c r="I4" s="62"/>
      <c r="J4" s="62"/>
      <c r="K4" s="62"/>
      <c r="L4" s="60"/>
      <c r="M4" s="48"/>
      <c r="N4" s="48"/>
      <c r="O4" s="48"/>
      <c r="P4" s="48"/>
      <c r="Q4" s="48"/>
      <c r="R4" s="48"/>
      <c r="S4" s="48"/>
      <c r="T4" s="48"/>
      <c r="U4" s="48"/>
      <c r="V4" s="48"/>
      <c r="W4" s="48"/>
      <c r="X4" s="48"/>
      <c r="Y4" s="48"/>
      <c r="Z4" s="48"/>
      <c r="AA4" s="48"/>
    </row>
    <row r="5" spans="1:27" ht="26.25" customHeight="1">
      <c r="A5" s="98" t="s">
        <v>45</v>
      </c>
      <c r="B5" s="62"/>
      <c r="C5" s="62"/>
      <c r="D5" s="62"/>
      <c r="E5" s="62"/>
      <c r="F5" s="62"/>
      <c r="G5" s="62"/>
      <c r="H5" s="62"/>
      <c r="I5" s="62"/>
      <c r="J5" s="62"/>
      <c r="K5" s="62"/>
      <c r="L5" s="60"/>
      <c r="M5" s="48"/>
      <c r="N5" s="48"/>
      <c r="O5" s="48"/>
      <c r="P5" s="48"/>
      <c r="Q5" s="48"/>
      <c r="R5" s="48"/>
      <c r="S5" s="48"/>
      <c r="T5" s="48"/>
      <c r="U5" s="48"/>
      <c r="V5" s="48"/>
      <c r="W5" s="48"/>
      <c r="X5" s="48"/>
      <c r="Y5" s="48"/>
      <c r="Z5" s="48"/>
      <c r="AA5" s="48"/>
    </row>
    <row r="6" spans="1:27" ht="26.25" customHeight="1">
      <c r="A6" s="81" t="s">
        <v>57</v>
      </c>
      <c r="B6" s="60"/>
      <c r="C6" s="24" t="s">
        <v>58</v>
      </c>
      <c r="D6" s="24" t="s">
        <v>59</v>
      </c>
      <c r="E6" s="24" t="s">
        <v>60</v>
      </c>
      <c r="F6" s="24" t="s">
        <v>61</v>
      </c>
      <c r="G6" s="24" t="s">
        <v>27</v>
      </c>
      <c r="H6" s="24" t="s">
        <v>60</v>
      </c>
      <c r="I6" s="24" t="s">
        <v>62</v>
      </c>
      <c r="J6" s="24" t="s">
        <v>60</v>
      </c>
      <c r="K6" s="24" t="s">
        <v>29</v>
      </c>
      <c r="L6" s="24" t="s">
        <v>60</v>
      </c>
      <c r="M6" s="48"/>
      <c r="N6" s="48"/>
      <c r="O6" s="48"/>
      <c r="P6" s="48"/>
      <c r="Q6" s="48"/>
      <c r="R6" s="48"/>
      <c r="S6" s="48"/>
      <c r="T6" s="48"/>
      <c r="U6" s="48"/>
      <c r="V6" s="48"/>
      <c r="W6" s="48"/>
      <c r="X6" s="48"/>
      <c r="Y6" s="48"/>
      <c r="Z6" s="48"/>
      <c r="AA6" s="48"/>
    </row>
    <row r="7" spans="1:27" ht="30" customHeight="1">
      <c r="A7" s="99" t="s">
        <v>31</v>
      </c>
      <c r="B7" s="49" t="s">
        <v>198</v>
      </c>
      <c r="C7" s="50" t="s">
        <v>3</v>
      </c>
      <c r="D7" s="16" t="s">
        <v>56</v>
      </c>
      <c r="E7" s="56">
        <f t="shared" ref="E7:E21" si="0">IFERROR(VLOOKUP(D7,O$8:P$9,"2",FALSE),"")</f>
        <v>1</v>
      </c>
      <c r="F7" s="57" t="s">
        <v>319</v>
      </c>
      <c r="G7" s="51"/>
      <c r="H7" s="51" t="str">
        <f t="shared" ref="H7:H21" si="1">IFERROR(VLOOKUP(G7,Q$8:R$9,"2",FALSE),"")</f>
        <v/>
      </c>
      <c r="I7" s="51"/>
      <c r="J7" s="51" t="str">
        <f t="shared" ref="J7:J21" si="2">IFERROR(VLOOKUP(I7,S$8:T$9,"2",FALSE),"")</f>
        <v/>
      </c>
      <c r="K7" s="51"/>
      <c r="L7" s="51" t="str">
        <f t="shared" ref="L7:L21" si="3">IFERROR(VLOOKUP(K7,U$8:V$9,"2",FALSE),"")</f>
        <v/>
      </c>
      <c r="M7" s="48"/>
      <c r="N7" s="19"/>
      <c r="O7" s="19" t="s">
        <v>135</v>
      </c>
      <c r="P7" s="19" t="s">
        <v>136</v>
      </c>
      <c r="Q7" s="48"/>
      <c r="R7" s="48"/>
      <c r="S7" s="48"/>
      <c r="T7" s="48"/>
      <c r="U7" s="48"/>
      <c r="V7" s="48"/>
      <c r="W7" s="48"/>
      <c r="X7" s="48"/>
      <c r="Y7" s="48"/>
      <c r="Z7" s="48"/>
      <c r="AA7" s="48"/>
    </row>
    <row r="8" spans="1:27" ht="30" customHeight="1">
      <c r="A8" s="64"/>
      <c r="B8" s="49" t="s">
        <v>199</v>
      </c>
      <c r="C8" s="42">
        <v>510977</v>
      </c>
      <c r="D8" s="16" t="s">
        <v>56</v>
      </c>
      <c r="E8" s="56">
        <f t="shared" si="0"/>
        <v>1</v>
      </c>
      <c r="F8" s="57" t="s">
        <v>320</v>
      </c>
      <c r="G8" s="51"/>
      <c r="H8" s="51" t="str">
        <f t="shared" si="1"/>
        <v/>
      </c>
      <c r="I8" s="51"/>
      <c r="J8" s="51" t="str">
        <f t="shared" si="2"/>
        <v/>
      </c>
      <c r="K8" s="51"/>
      <c r="L8" s="51" t="str">
        <f t="shared" si="3"/>
        <v/>
      </c>
      <c r="M8" s="48"/>
      <c r="N8" s="19" t="s">
        <v>55</v>
      </c>
      <c r="O8" s="19" t="s">
        <v>56</v>
      </c>
      <c r="P8" s="19">
        <v>1</v>
      </c>
      <c r="Q8" s="48"/>
      <c r="R8" s="48"/>
      <c r="S8" s="48"/>
      <c r="T8" s="48"/>
      <c r="U8" s="48"/>
      <c r="V8" s="48"/>
      <c r="W8" s="48"/>
      <c r="X8" s="48"/>
      <c r="Y8" s="48"/>
      <c r="Z8" s="48"/>
      <c r="AA8" s="48"/>
    </row>
    <row r="9" spans="1:27" ht="30" customHeight="1">
      <c r="A9" s="64"/>
      <c r="B9" s="49" t="s">
        <v>200</v>
      </c>
      <c r="C9" s="42">
        <v>510977</v>
      </c>
      <c r="D9" s="16" t="s">
        <v>56</v>
      </c>
      <c r="E9" s="56">
        <f t="shared" si="0"/>
        <v>1</v>
      </c>
      <c r="F9" s="57" t="s">
        <v>321</v>
      </c>
      <c r="G9" s="51"/>
      <c r="H9" s="51" t="str">
        <f t="shared" si="1"/>
        <v/>
      </c>
      <c r="I9" s="51"/>
      <c r="J9" s="51" t="str">
        <f t="shared" si="2"/>
        <v/>
      </c>
      <c r="K9" s="51"/>
      <c r="L9" s="51" t="str">
        <f t="shared" si="3"/>
        <v/>
      </c>
      <c r="M9" s="48"/>
      <c r="N9" s="19" t="s">
        <v>63</v>
      </c>
      <c r="O9" s="19" t="s">
        <v>64</v>
      </c>
      <c r="P9" s="19">
        <v>0</v>
      </c>
      <c r="Q9" s="48"/>
      <c r="R9" s="48"/>
      <c r="S9" s="48"/>
      <c r="T9" s="48"/>
      <c r="U9" s="48"/>
      <c r="V9" s="48"/>
      <c r="W9" s="48"/>
      <c r="X9" s="48"/>
      <c r="Y9" s="48"/>
      <c r="Z9" s="48"/>
      <c r="AA9" s="48"/>
    </row>
    <row r="10" spans="1:27" ht="54.75" customHeight="1">
      <c r="A10" s="64"/>
      <c r="B10" s="49" t="s">
        <v>201</v>
      </c>
      <c r="C10" s="43" t="s">
        <v>3</v>
      </c>
      <c r="D10" s="16" t="s">
        <v>56</v>
      </c>
      <c r="E10" s="56">
        <f t="shared" si="0"/>
        <v>1</v>
      </c>
      <c r="F10" s="57" t="s">
        <v>286</v>
      </c>
      <c r="G10" s="51"/>
      <c r="H10" s="51" t="str">
        <f t="shared" si="1"/>
        <v/>
      </c>
      <c r="I10" s="51"/>
      <c r="J10" s="51" t="str">
        <f t="shared" si="2"/>
        <v/>
      </c>
      <c r="K10" s="51"/>
      <c r="L10" s="51" t="str">
        <f t="shared" si="3"/>
        <v/>
      </c>
      <c r="M10" s="48"/>
      <c r="N10" s="48"/>
      <c r="O10" s="48"/>
      <c r="P10" s="48"/>
      <c r="Q10" s="48"/>
      <c r="R10" s="48"/>
      <c r="S10" s="48"/>
      <c r="T10" s="48"/>
      <c r="U10" s="48"/>
      <c r="V10" s="48"/>
      <c r="W10" s="48"/>
      <c r="X10" s="48"/>
      <c r="Y10" s="48"/>
      <c r="Z10" s="48"/>
      <c r="AA10" s="48"/>
    </row>
    <row r="11" spans="1:27" ht="42.75" customHeight="1">
      <c r="A11" s="64"/>
      <c r="B11" s="49" t="s">
        <v>202</v>
      </c>
      <c r="C11" s="52">
        <v>475548</v>
      </c>
      <c r="D11" s="16" t="s">
        <v>56</v>
      </c>
      <c r="E11" s="56">
        <f t="shared" si="0"/>
        <v>1</v>
      </c>
      <c r="F11" s="57" t="s">
        <v>285</v>
      </c>
      <c r="G11" s="51"/>
      <c r="H11" s="51" t="str">
        <f t="shared" si="1"/>
        <v/>
      </c>
      <c r="I11" s="51"/>
      <c r="J11" s="51" t="str">
        <f t="shared" si="2"/>
        <v/>
      </c>
      <c r="K11" s="51"/>
      <c r="L11" s="51" t="str">
        <f t="shared" si="3"/>
        <v/>
      </c>
      <c r="M11" s="48"/>
      <c r="N11" s="48"/>
      <c r="O11" s="48"/>
      <c r="P11" s="48"/>
      <c r="Q11" s="48"/>
      <c r="R11" s="48"/>
      <c r="S11" s="48"/>
      <c r="T11" s="48"/>
      <c r="U11" s="48"/>
      <c r="V11" s="48"/>
      <c r="W11" s="48"/>
      <c r="X11" s="48"/>
      <c r="Y11" s="48"/>
      <c r="Z11" s="48"/>
      <c r="AA11" s="48"/>
    </row>
    <row r="12" spans="1:27" ht="30" customHeight="1">
      <c r="A12" s="64"/>
      <c r="B12" s="49" t="s">
        <v>203</v>
      </c>
      <c r="C12" s="52" t="s">
        <v>204</v>
      </c>
      <c r="D12" s="16" t="s">
        <v>56</v>
      </c>
      <c r="E12" s="56">
        <f t="shared" si="0"/>
        <v>1</v>
      </c>
      <c r="F12" s="57" t="s">
        <v>283</v>
      </c>
      <c r="G12" s="51"/>
      <c r="H12" s="51" t="str">
        <f t="shared" si="1"/>
        <v/>
      </c>
      <c r="I12" s="51"/>
      <c r="J12" s="51" t="str">
        <f t="shared" si="2"/>
        <v/>
      </c>
      <c r="K12" s="51"/>
      <c r="L12" s="51" t="str">
        <f t="shared" si="3"/>
        <v/>
      </c>
      <c r="M12" s="48"/>
      <c r="N12" s="48"/>
      <c r="O12" s="48"/>
      <c r="P12" s="48"/>
      <c r="Q12" s="48"/>
      <c r="R12" s="48"/>
      <c r="S12" s="48"/>
      <c r="T12" s="48"/>
      <c r="U12" s="48"/>
      <c r="V12" s="48"/>
      <c r="W12" s="48"/>
      <c r="X12" s="48"/>
      <c r="Y12" s="48"/>
      <c r="Z12" s="48"/>
      <c r="AA12" s="48"/>
    </row>
    <row r="13" spans="1:27" ht="30" customHeight="1">
      <c r="A13" s="64"/>
      <c r="B13" s="49" t="s">
        <v>205</v>
      </c>
      <c r="C13" s="43" t="s">
        <v>3</v>
      </c>
      <c r="D13" s="16" t="s">
        <v>56</v>
      </c>
      <c r="E13" s="56">
        <f t="shared" si="0"/>
        <v>1</v>
      </c>
      <c r="F13" s="57" t="s">
        <v>322</v>
      </c>
      <c r="G13" s="51"/>
      <c r="H13" s="51" t="str">
        <f t="shared" si="1"/>
        <v/>
      </c>
      <c r="I13" s="51"/>
      <c r="J13" s="51" t="str">
        <f t="shared" si="2"/>
        <v/>
      </c>
      <c r="K13" s="51"/>
      <c r="L13" s="51" t="str">
        <f t="shared" si="3"/>
        <v/>
      </c>
      <c r="M13" s="48"/>
      <c r="N13" s="48"/>
      <c r="O13" s="48"/>
      <c r="P13" s="48"/>
      <c r="Q13" s="48"/>
      <c r="R13" s="48"/>
      <c r="S13" s="48"/>
      <c r="T13" s="48"/>
      <c r="U13" s="48"/>
      <c r="V13" s="48"/>
      <c r="W13" s="48"/>
      <c r="X13" s="48"/>
      <c r="Y13" s="48"/>
      <c r="Z13" s="48"/>
      <c r="AA13" s="48"/>
    </row>
    <row r="14" spans="1:27" ht="39" customHeight="1">
      <c r="A14" s="64"/>
      <c r="B14" s="49" t="s">
        <v>206</v>
      </c>
      <c r="C14" s="42" t="s">
        <v>3</v>
      </c>
      <c r="D14" s="16" t="s">
        <v>56</v>
      </c>
      <c r="E14" s="56">
        <f t="shared" si="0"/>
        <v>1</v>
      </c>
      <c r="F14" s="57" t="s">
        <v>282</v>
      </c>
      <c r="G14" s="51"/>
      <c r="H14" s="51" t="str">
        <f t="shared" si="1"/>
        <v/>
      </c>
      <c r="I14" s="51"/>
      <c r="J14" s="51" t="str">
        <f t="shared" si="2"/>
        <v/>
      </c>
      <c r="K14" s="51"/>
      <c r="L14" s="51" t="str">
        <f t="shared" si="3"/>
        <v/>
      </c>
      <c r="M14" s="48"/>
      <c r="N14" s="48"/>
      <c r="O14" s="48"/>
      <c r="P14" s="48"/>
      <c r="Q14" s="48"/>
      <c r="R14" s="48"/>
      <c r="S14" s="48"/>
      <c r="T14" s="48"/>
      <c r="U14" s="48"/>
      <c r="V14" s="48"/>
      <c r="W14" s="48"/>
      <c r="X14" s="48"/>
      <c r="Y14" s="48"/>
      <c r="Z14" s="48"/>
      <c r="AA14" s="48"/>
    </row>
    <row r="15" spans="1:27" ht="30" customHeight="1">
      <c r="A15" s="64"/>
      <c r="B15" s="49" t="s">
        <v>207</v>
      </c>
      <c r="C15" s="42" t="s">
        <v>3</v>
      </c>
      <c r="D15" s="16" t="s">
        <v>56</v>
      </c>
      <c r="E15" s="56">
        <f t="shared" si="0"/>
        <v>1</v>
      </c>
      <c r="F15" s="57" t="s">
        <v>323</v>
      </c>
      <c r="G15" s="51"/>
      <c r="H15" s="51" t="str">
        <f t="shared" si="1"/>
        <v/>
      </c>
      <c r="I15" s="51"/>
      <c r="J15" s="51" t="str">
        <f t="shared" si="2"/>
        <v/>
      </c>
      <c r="K15" s="51"/>
      <c r="L15" s="51" t="str">
        <f t="shared" si="3"/>
        <v/>
      </c>
      <c r="M15" s="48"/>
      <c r="N15" s="48"/>
      <c r="O15" s="48"/>
      <c r="P15" s="48"/>
      <c r="Q15" s="48"/>
      <c r="R15" s="48"/>
      <c r="S15" s="48"/>
      <c r="T15" s="48"/>
      <c r="U15" s="48"/>
      <c r="V15" s="48"/>
      <c r="W15" s="48"/>
      <c r="X15" s="48"/>
      <c r="Y15" s="48"/>
      <c r="Z15" s="48"/>
      <c r="AA15" s="48"/>
    </row>
    <row r="16" spans="1:27" ht="30" customHeight="1">
      <c r="A16" s="64"/>
      <c r="B16" s="49" t="s">
        <v>208</v>
      </c>
      <c r="C16" s="43" t="s">
        <v>3</v>
      </c>
      <c r="D16" s="16" t="s">
        <v>56</v>
      </c>
      <c r="E16" s="56">
        <f t="shared" si="0"/>
        <v>1</v>
      </c>
      <c r="F16" s="57" t="s">
        <v>324</v>
      </c>
      <c r="G16" s="51"/>
      <c r="H16" s="51" t="str">
        <f t="shared" si="1"/>
        <v/>
      </c>
      <c r="I16" s="51"/>
      <c r="J16" s="51" t="str">
        <f t="shared" si="2"/>
        <v/>
      </c>
      <c r="K16" s="51"/>
      <c r="L16" s="51" t="str">
        <f t="shared" si="3"/>
        <v/>
      </c>
      <c r="M16" s="48"/>
      <c r="N16" s="48"/>
      <c r="O16" s="48"/>
      <c r="P16" s="48"/>
      <c r="Q16" s="48"/>
      <c r="R16" s="48"/>
      <c r="S16" s="48"/>
      <c r="T16" s="48"/>
      <c r="U16" s="48"/>
      <c r="V16" s="48"/>
      <c r="W16" s="48"/>
      <c r="X16" s="48"/>
      <c r="Y16" s="48"/>
      <c r="Z16" s="48"/>
      <c r="AA16" s="48"/>
    </row>
    <row r="17" spans="1:27" ht="41.25" customHeight="1">
      <c r="A17" s="64"/>
      <c r="B17" s="49" t="s">
        <v>209</v>
      </c>
      <c r="C17" s="42" t="s">
        <v>210</v>
      </c>
      <c r="D17" s="16" t="s">
        <v>56</v>
      </c>
      <c r="E17" s="56">
        <f t="shared" ref="E17" si="4">IFERROR(VLOOKUP(D17,O$8:P$9,"2",FALSE),"")</f>
        <v>1</v>
      </c>
      <c r="F17" s="57" t="s">
        <v>281</v>
      </c>
      <c r="G17" s="51"/>
      <c r="H17" s="51" t="str">
        <f t="shared" si="1"/>
        <v/>
      </c>
      <c r="I17" s="51"/>
      <c r="J17" s="51" t="str">
        <f t="shared" si="2"/>
        <v/>
      </c>
      <c r="K17" s="51"/>
      <c r="L17" s="51" t="str">
        <f t="shared" si="3"/>
        <v/>
      </c>
      <c r="M17" s="48"/>
      <c r="N17" s="48"/>
      <c r="O17" s="48"/>
      <c r="P17" s="48"/>
      <c r="Q17" s="48"/>
      <c r="R17" s="48"/>
      <c r="S17" s="48"/>
      <c r="T17" s="48"/>
      <c r="U17" s="48"/>
      <c r="V17" s="48"/>
      <c r="W17" s="48"/>
      <c r="X17" s="48"/>
      <c r="Y17" s="48"/>
      <c r="Z17" s="48"/>
      <c r="AA17" s="48"/>
    </row>
    <row r="18" spans="1:27" ht="54.75" customHeight="1">
      <c r="A18" s="64"/>
      <c r="B18" s="49" t="s">
        <v>325</v>
      </c>
      <c r="C18" s="42" t="s">
        <v>210</v>
      </c>
      <c r="D18" s="16" t="s">
        <v>56</v>
      </c>
      <c r="E18" s="56">
        <f t="shared" ref="E18" si="5">IFERROR(VLOOKUP(D18,O$8:P$9,"2",FALSE),"")</f>
        <v>1</v>
      </c>
      <c r="F18" s="57" t="s">
        <v>280</v>
      </c>
      <c r="G18" s="51"/>
      <c r="H18" s="51" t="str">
        <f t="shared" si="1"/>
        <v/>
      </c>
      <c r="I18" s="51"/>
      <c r="J18" s="51" t="str">
        <f t="shared" si="2"/>
        <v/>
      </c>
      <c r="K18" s="51"/>
      <c r="L18" s="51" t="str">
        <f t="shared" si="3"/>
        <v/>
      </c>
      <c r="M18" s="48"/>
      <c r="N18" s="48"/>
      <c r="O18" s="48"/>
      <c r="P18" s="48"/>
      <c r="Q18" s="48"/>
      <c r="R18" s="48"/>
      <c r="S18" s="48"/>
      <c r="T18" s="48"/>
      <c r="U18" s="48"/>
      <c r="V18" s="48"/>
      <c r="W18" s="48"/>
      <c r="X18" s="48"/>
      <c r="Y18" s="48"/>
      <c r="Z18" s="48"/>
      <c r="AA18" s="48"/>
    </row>
    <row r="19" spans="1:27" ht="30" customHeight="1">
      <c r="A19" s="64"/>
      <c r="B19" s="49" t="s">
        <v>211</v>
      </c>
      <c r="C19" s="43" t="s">
        <v>3</v>
      </c>
      <c r="D19" s="16" t="s">
        <v>56</v>
      </c>
      <c r="E19" s="56">
        <f t="shared" si="0"/>
        <v>1</v>
      </c>
      <c r="F19" s="57" t="s">
        <v>326</v>
      </c>
      <c r="G19" s="51"/>
      <c r="H19" s="51" t="str">
        <f t="shared" si="1"/>
        <v/>
      </c>
      <c r="I19" s="51"/>
      <c r="J19" s="51" t="str">
        <f t="shared" si="2"/>
        <v/>
      </c>
      <c r="K19" s="51"/>
      <c r="L19" s="51" t="str">
        <f t="shared" si="3"/>
        <v/>
      </c>
      <c r="M19" s="48"/>
      <c r="N19" s="48"/>
      <c r="O19" s="48"/>
      <c r="P19" s="48"/>
      <c r="Q19" s="48"/>
      <c r="R19" s="48"/>
      <c r="S19" s="48"/>
      <c r="T19" s="48"/>
      <c r="U19" s="48"/>
      <c r="V19" s="48"/>
      <c r="W19" s="48"/>
      <c r="X19" s="48"/>
      <c r="Y19" s="48"/>
      <c r="Z19" s="48"/>
      <c r="AA19" s="48"/>
    </row>
    <row r="20" spans="1:27" ht="30" customHeight="1">
      <c r="A20" s="64"/>
      <c r="B20" s="49" t="s">
        <v>212</v>
      </c>
      <c r="C20" s="42" t="s">
        <v>3</v>
      </c>
      <c r="D20" s="16" t="s">
        <v>56</v>
      </c>
      <c r="E20" s="56">
        <f t="shared" si="0"/>
        <v>1</v>
      </c>
      <c r="F20" s="57" t="s">
        <v>327</v>
      </c>
      <c r="G20" s="51"/>
      <c r="H20" s="51" t="str">
        <f t="shared" si="1"/>
        <v/>
      </c>
      <c r="I20" s="51"/>
      <c r="J20" s="51" t="str">
        <f t="shared" si="2"/>
        <v/>
      </c>
      <c r="K20" s="51"/>
      <c r="L20" s="51" t="str">
        <f t="shared" si="3"/>
        <v/>
      </c>
      <c r="M20" s="48"/>
      <c r="N20" s="48"/>
      <c r="O20" s="48"/>
      <c r="P20" s="48"/>
      <c r="Q20" s="48"/>
      <c r="R20" s="48"/>
      <c r="S20" s="48"/>
      <c r="T20" s="48"/>
      <c r="U20" s="48"/>
      <c r="V20" s="48"/>
      <c r="W20" s="48"/>
      <c r="X20" s="48"/>
      <c r="Y20" s="48"/>
      <c r="Z20" s="48"/>
      <c r="AA20" s="48"/>
    </row>
    <row r="21" spans="1:27" ht="30" customHeight="1">
      <c r="A21" s="65"/>
      <c r="B21" s="49" t="s">
        <v>213</v>
      </c>
      <c r="C21" s="42">
        <v>510977</v>
      </c>
      <c r="D21" s="16" t="s">
        <v>56</v>
      </c>
      <c r="E21" s="56">
        <f t="shared" si="0"/>
        <v>1</v>
      </c>
      <c r="F21" s="57" t="s">
        <v>328</v>
      </c>
      <c r="G21" s="51"/>
      <c r="H21" s="51" t="str">
        <f t="shared" si="1"/>
        <v/>
      </c>
      <c r="I21" s="51"/>
      <c r="J21" s="51" t="str">
        <f t="shared" si="2"/>
        <v/>
      </c>
      <c r="K21" s="51"/>
      <c r="L21" s="51" t="str">
        <f t="shared" si="3"/>
        <v/>
      </c>
      <c r="M21" s="48"/>
      <c r="N21" s="48"/>
      <c r="O21" s="48"/>
      <c r="P21" s="48"/>
      <c r="Q21" s="48"/>
      <c r="R21" s="48"/>
      <c r="S21" s="48"/>
      <c r="T21" s="48"/>
      <c r="U21" s="48"/>
      <c r="V21" s="48"/>
      <c r="W21" s="48"/>
      <c r="X21" s="48"/>
      <c r="Y21" s="48"/>
      <c r="Z21" s="48"/>
      <c r="AA21" s="48"/>
    </row>
    <row r="22" spans="1:27" ht="12" customHeight="1">
      <c r="A22" s="53" t="s">
        <v>85</v>
      </c>
      <c r="B22" s="101" t="s">
        <v>86</v>
      </c>
      <c r="C22" s="73"/>
      <c r="D22" s="73"/>
      <c r="E22" s="73"/>
      <c r="F22" s="73"/>
      <c r="G22" s="73"/>
      <c r="H22" s="73"/>
      <c r="I22" s="73"/>
      <c r="J22" s="73"/>
      <c r="K22" s="73"/>
      <c r="L22" s="74"/>
      <c r="M22" s="48"/>
      <c r="N22" s="48"/>
      <c r="O22" s="48"/>
      <c r="P22" s="48"/>
      <c r="Q22" s="48"/>
      <c r="R22" s="48"/>
      <c r="S22" s="48"/>
      <c r="T22" s="48"/>
      <c r="U22" s="48"/>
      <c r="V22" s="48"/>
      <c r="W22" s="48"/>
      <c r="X22" s="48"/>
      <c r="Y22" s="48"/>
      <c r="Z22" s="48"/>
      <c r="AA22" s="48"/>
    </row>
    <row r="23" spans="1:27" ht="48" customHeight="1">
      <c r="A23" s="53" t="s">
        <v>32</v>
      </c>
      <c r="B23" s="100" t="s">
        <v>214</v>
      </c>
      <c r="C23" s="62"/>
      <c r="D23" s="62"/>
      <c r="E23" s="62"/>
      <c r="F23" s="62"/>
      <c r="G23" s="62"/>
      <c r="H23" s="62"/>
      <c r="I23" s="62"/>
      <c r="J23" s="62"/>
      <c r="K23" s="62"/>
      <c r="L23" s="60"/>
      <c r="M23" s="48"/>
      <c r="N23" s="48"/>
      <c r="O23" s="48"/>
      <c r="P23" s="48"/>
      <c r="Q23" s="48"/>
      <c r="R23" s="48"/>
      <c r="S23" s="48"/>
      <c r="T23" s="48"/>
      <c r="U23" s="48"/>
      <c r="V23" s="48"/>
      <c r="W23" s="48"/>
      <c r="X23" s="48"/>
      <c r="Y23" s="48"/>
      <c r="Z23" s="48"/>
      <c r="AA23" s="48"/>
    </row>
    <row r="24" spans="1:27" ht="48" customHeight="1">
      <c r="A24" s="85" t="s">
        <v>88</v>
      </c>
      <c r="B24" s="93"/>
      <c r="C24" s="40"/>
      <c r="D24" s="41"/>
      <c r="E24" s="41"/>
      <c r="F24" s="41"/>
      <c r="G24" s="41"/>
      <c r="H24" s="41"/>
      <c r="I24" s="41"/>
      <c r="J24" s="41"/>
      <c r="K24" s="41"/>
      <c r="L24" s="41"/>
      <c r="M24" s="48"/>
      <c r="N24" s="48"/>
      <c r="O24" s="48"/>
      <c r="P24" s="48"/>
      <c r="Q24" s="48"/>
      <c r="R24" s="48"/>
      <c r="S24" s="48"/>
      <c r="T24" s="48"/>
      <c r="U24" s="48"/>
      <c r="V24" s="48"/>
      <c r="W24" s="48"/>
      <c r="X24" s="48"/>
      <c r="Y24" s="48"/>
      <c r="Z24" s="48"/>
      <c r="AA24" s="48"/>
    </row>
    <row r="25" spans="1:27" ht="29.25" customHeight="1">
      <c r="A25" s="98" t="s">
        <v>46</v>
      </c>
      <c r="B25" s="62"/>
      <c r="C25" s="62"/>
      <c r="D25" s="62"/>
      <c r="E25" s="62"/>
      <c r="F25" s="62"/>
      <c r="G25" s="62"/>
      <c r="H25" s="62"/>
      <c r="I25" s="62"/>
      <c r="J25" s="62"/>
      <c r="K25" s="62"/>
      <c r="L25" s="60"/>
      <c r="M25" s="48"/>
      <c r="N25" s="48"/>
      <c r="O25" s="48"/>
      <c r="P25" s="48"/>
      <c r="Q25" s="48"/>
      <c r="R25" s="48"/>
      <c r="S25" s="48"/>
      <c r="T25" s="48"/>
      <c r="U25" s="48"/>
      <c r="V25" s="48"/>
      <c r="W25" s="48"/>
      <c r="X25" s="48"/>
      <c r="Y25" s="48"/>
      <c r="Z25" s="48"/>
      <c r="AA25" s="48"/>
    </row>
    <row r="26" spans="1:27" ht="29.25" customHeight="1">
      <c r="A26" s="81" t="s">
        <v>57</v>
      </c>
      <c r="B26" s="60"/>
      <c r="C26" s="24" t="s">
        <v>58</v>
      </c>
      <c r="D26" s="24" t="s">
        <v>59</v>
      </c>
      <c r="E26" s="24" t="s">
        <v>60</v>
      </c>
      <c r="F26" s="24" t="s">
        <v>61</v>
      </c>
      <c r="G26" s="24" t="s">
        <v>27</v>
      </c>
      <c r="H26" s="24" t="s">
        <v>60</v>
      </c>
      <c r="I26" s="24" t="s">
        <v>62</v>
      </c>
      <c r="J26" s="24" t="s">
        <v>60</v>
      </c>
      <c r="K26" s="24" t="s">
        <v>29</v>
      </c>
      <c r="L26" s="24" t="s">
        <v>60</v>
      </c>
      <c r="M26" s="48"/>
      <c r="N26" s="48"/>
      <c r="O26" s="48"/>
      <c r="P26" s="48"/>
      <c r="Q26" s="48"/>
      <c r="R26" s="48"/>
      <c r="S26" s="48"/>
      <c r="T26" s="48"/>
      <c r="U26" s="48"/>
      <c r="V26" s="48"/>
      <c r="W26" s="48"/>
      <c r="X26" s="48"/>
      <c r="Y26" s="48"/>
      <c r="Z26" s="48"/>
      <c r="AA26" s="48"/>
    </row>
    <row r="27" spans="1:27" ht="81.75" customHeight="1">
      <c r="A27" s="99" t="s">
        <v>31</v>
      </c>
      <c r="B27" s="49" t="s">
        <v>215</v>
      </c>
      <c r="C27" s="54">
        <v>475548</v>
      </c>
      <c r="D27" s="16" t="s">
        <v>56</v>
      </c>
      <c r="E27" s="56">
        <f t="shared" ref="E27" si="6">IFERROR(VLOOKUP(D27,O$8:P$9,"2",FALSE),"")</f>
        <v>1</v>
      </c>
      <c r="F27" s="57" t="s">
        <v>279</v>
      </c>
      <c r="G27" s="51"/>
      <c r="H27" s="51" t="str">
        <f t="shared" ref="H27:H31" si="7">IFERROR(VLOOKUP(G27,Q$8:R$9,"2",FALSE),"")</f>
        <v/>
      </c>
      <c r="I27" s="51"/>
      <c r="J27" s="51" t="str">
        <f t="shared" ref="J27:J31" si="8">IFERROR(VLOOKUP(I27,S$8:T$9,"2",FALSE),"")</f>
        <v/>
      </c>
      <c r="K27" s="51"/>
      <c r="L27" s="51" t="str">
        <f t="shared" ref="L27:L31" si="9">IFERROR(VLOOKUP(K27,U$8:V$9,"2",FALSE),"")</f>
        <v/>
      </c>
      <c r="M27" s="48"/>
      <c r="N27" s="48"/>
      <c r="O27" s="48"/>
      <c r="P27" s="48"/>
      <c r="Q27" s="48"/>
      <c r="R27" s="48"/>
      <c r="S27" s="48"/>
      <c r="T27" s="48"/>
      <c r="U27" s="48"/>
      <c r="V27" s="48"/>
      <c r="W27" s="48"/>
      <c r="X27" s="48"/>
      <c r="Y27" s="48"/>
      <c r="Z27" s="48"/>
      <c r="AA27" s="48"/>
    </row>
    <row r="28" spans="1:27" ht="66" customHeight="1">
      <c r="A28" s="64"/>
      <c r="B28" s="49" t="s">
        <v>216</v>
      </c>
      <c r="C28" s="54">
        <v>475548</v>
      </c>
      <c r="D28" s="16" t="s">
        <v>56</v>
      </c>
      <c r="E28" s="56">
        <f t="shared" ref="E28" si="10">IFERROR(VLOOKUP(D28,O$8:P$9,"2",FALSE),"")</f>
        <v>1</v>
      </c>
      <c r="F28" s="57" t="s">
        <v>278</v>
      </c>
      <c r="G28" s="51"/>
      <c r="H28" s="51" t="str">
        <f t="shared" si="7"/>
        <v/>
      </c>
      <c r="I28" s="51"/>
      <c r="J28" s="51" t="str">
        <f t="shared" si="8"/>
        <v/>
      </c>
      <c r="K28" s="51"/>
      <c r="L28" s="51" t="str">
        <f t="shared" si="9"/>
        <v/>
      </c>
      <c r="M28" s="48"/>
      <c r="N28" s="48"/>
      <c r="O28" s="48"/>
      <c r="P28" s="48"/>
      <c r="Q28" s="48"/>
      <c r="R28" s="48"/>
      <c r="S28" s="48"/>
      <c r="T28" s="48"/>
      <c r="U28" s="48"/>
      <c r="V28" s="48"/>
      <c r="W28" s="48"/>
      <c r="X28" s="48"/>
      <c r="Y28" s="48"/>
      <c r="Z28" s="48"/>
      <c r="AA28" s="48"/>
    </row>
    <row r="29" spans="1:27" ht="45" customHeight="1">
      <c r="A29" s="64"/>
      <c r="B29" s="49" t="s">
        <v>217</v>
      </c>
      <c r="C29" s="54">
        <v>475548</v>
      </c>
      <c r="D29" s="16" t="s">
        <v>56</v>
      </c>
      <c r="E29" s="56">
        <f t="shared" ref="E29" si="11">IFERROR(VLOOKUP(D29,O$8:P$9,"2",FALSE),"")</f>
        <v>1</v>
      </c>
      <c r="F29" s="57" t="s">
        <v>276</v>
      </c>
      <c r="G29" s="51"/>
      <c r="H29" s="51" t="str">
        <f t="shared" si="7"/>
        <v/>
      </c>
      <c r="I29" s="51"/>
      <c r="J29" s="51" t="str">
        <f t="shared" si="8"/>
        <v/>
      </c>
      <c r="K29" s="51"/>
      <c r="L29" s="51" t="str">
        <f t="shared" si="9"/>
        <v/>
      </c>
      <c r="M29" s="48"/>
      <c r="N29" s="48"/>
      <c r="O29" s="48"/>
      <c r="P29" s="48"/>
      <c r="Q29" s="48"/>
      <c r="R29" s="48"/>
      <c r="S29" s="48"/>
      <c r="T29" s="48"/>
      <c r="U29" s="48"/>
      <c r="V29" s="48"/>
      <c r="W29" s="48"/>
      <c r="X29" s="48"/>
      <c r="Y29" s="48"/>
      <c r="Z29" s="48"/>
      <c r="AA29" s="48"/>
    </row>
    <row r="30" spans="1:27" ht="37.5" customHeight="1">
      <c r="A30" s="64"/>
      <c r="B30" s="49" t="s">
        <v>218</v>
      </c>
      <c r="C30" s="54">
        <v>475548</v>
      </c>
      <c r="D30" s="16" t="s">
        <v>56</v>
      </c>
      <c r="E30" s="56">
        <f t="shared" ref="E30" si="12">IFERROR(VLOOKUP(D30,O$8:P$9,"2",FALSE),"")</f>
        <v>1</v>
      </c>
      <c r="F30" s="57" t="s">
        <v>276</v>
      </c>
      <c r="G30" s="51"/>
      <c r="H30" s="51" t="str">
        <f t="shared" si="7"/>
        <v/>
      </c>
      <c r="I30" s="51"/>
      <c r="J30" s="51" t="str">
        <f t="shared" si="8"/>
        <v/>
      </c>
      <c r="K30" s="51"/>
      <c r="L30" s="51" t="str">
        <f t="shared" si="9"/>
        <v/>
      </c>
      <c r="M30" s="48"/>
      <c r="N30" s="48"/>
      <c r="O30" s="48"/>
      <c r="P30" s="48"/>
      <c r="Q30" s="48"/>
      <c r="R30" s="48"/>
      <c r="S30" s="48"/>
      <c r="T30" s="48"/>
      <c r="U30" s="48"/>
      <c r="V30" s="48"/>
      <c r="W30" s="48"/>
      <c r="X30" s="48"/>
      <c r="Y30" s="48"/>
      <c r="Z30" s="48"/>
      <c r="AA30" s="48"/>
    </row>
    <row r="31" spans="1:27" ht="48" customHeight="1">
      <c r="A31" s="65"/>
      <c r="B31" s="49" t="s">
        <v>219</v>
      </c>
      <c r="C31" s="54">
        <v>475548</v>
      </c>
      <c r="D31" s="16" t="s">
        <v>56</v>
      </c>
      <c r="E31" s="56">
        <f t="shared" ref="E31" si="13">IFERROR(VLOOKUP(D31,O$8:P$9,"2",FALSE),"")</f>
        <v>1</v>
      </c>
      <c r="F31" s="57" t="s">
        <v>265</v>
      </c>
      <c r="G31" s="51"/>
      <c r="H31" s="51" t="str">
        <f t="shared" si="7"/>
        <v/>
      </c>
      <c r="I31" s="51"/>
      <c r="J31" s="51" t="str">
        <f t="shared" si="8"/>
        <v/>
      </c>
      <c r="K31" s="51"/>
      <c r="L31" s="51" t="str">
        <f t="shared" si="9"/>
        <v/>
      </c>
      <c r="M31" s="48"/>
      <c r="N31" s="48"/>
      <c r="O31" s="48"/>
      <c r="P31" s="48"/>
      <c r="Q31" s="48"/>
      <c r="R31" s="48"/>
      <c r="S31" s="48"/>
      <c r="T31" s="48"/>
      <c r="U31" s="48"/>
      <c r="V31" s="48"/>
      <c r="W31" s="48"/>
      <c r="X31" s="48"/>
      <c r="Y31" s="48"/>
      <c r="Z31" s="48"/>
      <c r="AA31" s="48"/>
    </row>
    <row r="32" spans="1:27" ht="53.25" customHeight="1">
      <c r="A32" s="53" t="s">
        <v>85</v>
      </c>
      <c r="B32" s="100" t="s">
        <v>220</v>
      </c>
      <c r="C32" s="62"/>
      <c r="D32" s="62"/>
      <c r="E32" s="62"/>
      <c r="F32" s="62"/>
      <c r="G32" s="62"/>
      <c r="H32" s="62"/>
      <c r="I32" s="62"/>
      <c r="J32" s="62"/>
      <c r="K32" s="62"/>
      <c r="L32" s="60"/>
      <c r="M32" s="48"/>
      <c r="N32" s="48"/>
      <c r="O32" s="48"/>
      <c r="P32" s="48"/>
      <c r="Q32" s="48"/>
      <c r="R32" s="48"/>
      <c r="S32" s="48"/>
      <c r="T32" s="48"/>
      <c r="U32" s="48"/>
      <c r="V32" s="48"/>
      <c r="W32" s="48"/>
      <c r="X32" s="48"/>
      <c r="Y32" s="48"/>
      <c r="Z32" s="48"/>
      <c r="AA32" s="48"/>
    </row>
    <row r="33" spans="1:27" ht="43.5" customHeight="1">
      <c r="A33" s="53" t="s">
        <v>32</v>
      </c>
      <c r="B33" s="100" t="s">
        <v>214</v>
      </c>
      <c r="C33" s="62"/>
      <c r="D33" s="62"/>
      <c r="E33" s="62"/>
      <c r="F33" s="62"/>
      <c r="G33" s="62"/>
      <c r="H33" s="62"/>
      <c r="I33" s="62"/>
      <c r="J33" s="62"/>
      <c r="K33" s="62"/>
      <c r="L33" s="60"/>
      <c r="M33" s="48"/>
      <c r="N33" s="48"/>
      <c r="O33" s="48"/>
      <c r="P33" s="48"/>
      <c r="Q33" s="48"/>
      <c r="R33" s="48"/>
      <c r="S33" s="48"/>
      <c r="T33" s="48"/>
      <c r="U33" s="48"/>
      <c r="V33" s="48"/>
      <c r="W33" s="48"/>
      <c r="X33" s="48"/>
      <c r="Y33" s="48"/>
      <c r="Z33" s="48"/>
      <c r="AA33" s="48"/>
    </row>
    <row r="34" spans="1:27" ht="12" customHeight="1">
      <c r="A34" s="85" t="s">
        <v>88</v>
      </c>
      <c r="B34" s="93"/>
      <c r="C34" s="40"/>
      <c r="D34" s="41"/>
      <c r="E34" s="41"/>
      <c r="F34" s="41"/>
      <c r="G34" s="41"/>
      <c r="H34" s="41"/>
      <c r="I34" s="41"/>
      <c r="J34" s="41"/>
      <c r="K34" s="41"/>
      <c r="L34" s="41"/>
      <c r="M34" s="48"/>
      <c r="N34" s="48"/>
      <c r="O34" s="48"/>
      <c r="P34" s="48"/>
      <c r="Q34" s="48"/>
      <c r="R34" s="48"/>
      <c r="S34" s="48"/>
      <c r="T34" s="48"/>
      <c r="U34" s="48"/>
      <c r="V34" s="48"/>
      <c r="W34" s="48"/>
      <c r="X34" s="48"/>
      <c r="Y34" s="48"/>
      <c r="Z34" s="48"/>
      <c r="AA34" s="48"/>
    </row>
    <row r="35" spans="1:27" ht="23.25" customHeight="1">
      <c r="A35" s="98" t="s">
        <v>47</v>
      </c>
      <c r="B35" s="62"/>
      <c r="C35" s="62"/>
      <c r="D35" s="62"/>
      <c r="E35" s="62"/>
      <c r="F35" s="62"/>
      <c r="G35" s="62"/>
      <c r="H35" s="62"/>
      <c r="I35" s="62"/>
      <c r="J35" s="62"/>
      <c r="K35" s="62"/>
      <c r="L35" s="60"/>
      <c r="M35" s="48"/>
      <c r="N35" s="48"/>
      <c r="O35" s="48"/>
      <c r="P35" s="48"/>
      <c r="Q35" s="48"/>
      <c r="R35" s="48"/>
      <c r="S35" s="48"/>
      <c r="T35" s="48"/>
      <c r="U35" s="48"/>
      <c r="V35" s="48"/>
      <c r="W35" s="48"/>
      <c r="X35" s="48"/>
      <c r="Y35" s="48"/>
      <c r="Z35" s="48"/>
      <c r="AA35" s="48"/>
    </row>
    <row r="36" spans="1:27" ht="23.25" customHeight="1">
      <c r="A36" s="81" t="s">
        <v>57</v>
      </c>
      <c r="B36" s="60"/>
      <c r="C36" s="24" t="s">
        <v>58</v>
      </c>
      <c r="D36" s="24" t="s">
        <v>59</v>
      </c>
      <c r="E36" s="24" t="s">
        <v>60</v>
      </c>
      <c r="F36" s="24" t="s">
        <v>61</v>
      </c>
      <c r="G36" s="24" t="s">
        <v>27</v>
      </c>
      <c r="H36" s="24" t="s">
        <v>60</v>
      </c>
      <c r="I36" s="24" t="s">
        <v>62</v>
      </c>
      <c r="J36" s="24" t="s">
        <v>60</v>
      </c>
      <c r="K36" s="24" t="s">
        <v>29</v>
      </c>
      <c r="L36" s="24" t="s">
        <v>60</v>
      </c>
      <c r="M36" s="48"/>
      <c r="N36" s="48"/>
      <c r="O36" s="48"/>
      <c r="P36" s="48"/>
      <c r="Q36" s="48"/>
      <c r="R36" s="48"/>
      <c r="S36" s="48"/>
      <c r="T36" s="48"/>
      <c r="U36" s="48"/>
      <c r="V36" s="48"/>
      <c r="W36" s="48"/>
      <c r="X36" s="48"/>
      <c r="Y36" s="48"/>
      <c r="Z36" s="48"/>
      <c r="AA36" s="48"/>
    </row>
    <row r="37" spans="1:27" ht="59.25" customHeight="1">
      <c r="A37" s="99" t="s">
        <v>31</v>
      </c>
      <c r="B37" s="49" t="s">
        <v>221</v>
      </c>
      <c r="C37" s="49" t="s">
        <v>17</v>
      </c>
      <c r="D37" s="16" t="s">
        <v>56</v>
      </c>
      <c r="E37" s="56">
        <f t="shared" ref="E37:E42" si="14">IFERROR(VLOOKUP(D37,O$8:P$9,"2",FALSE),"")</f>
        <v>1</v>
      </c>
      <c r="F37" s="57" t="s">
        <v>276</v>
      </c>
      <c r="G37" s="51"/>
      <c r="H37" s="51" t="str">
        <f t="shared" ref="H37:H42" si="15">IFERROR(VLOOKUP(G37,Q$8:R$9,"2",FALSE),"")</f>
        <v/>
      </c>
      <c r="I37" s="51"/>
      <c r="J37" s="51" t="str">
        <f t="shared" ref="J37:J42" si="16">IFERROR(VLOOKUP(I37,S$8:T$9,"2",FALSE),"")</f>
        <v/>
      </c>
      <c r="K37" s="51"/>
      <c r="L37" s="51" t="str">
        <f t="shared" ref="L37:L42" si="17">IFERROR(VLOOKUP(K37,U$8:V$9,"2",FALSE),"")</f>
        <v/>
      </c>
      <c r="M37" s="48"/>
      <c r="N37" s="48"/>
      <c r="O37" s="48"/>
      <c r="P37" s="48"/>
      <c r="Q37" s="48"/>
      <c r="R37" s="48"/>
      <c r="S37" s="48"/>
      <c r="T37" s="48"/>
      <c r="U37" s="48"/>
      <c r="V37" s="48"/>
      <c r="W37" s="48"/>
      <c r="X37" s="48"/>
      <c r="Y37" s="48"/>
      <c r="Z37" s="48"/>
      <c r="AA37" s="48"/>
    </row>
    <row r="38" spans="1:27" ht="47.25" customHeight="1">
      <c r="A38" s="64"/>
      <c r="B38" s="49" t="s">
        <v>222</v>
      </c>
      <c r="C38" s="49" t="s">
        <v>17</v>
      </c>
      <c r="D38" s="16" t="s">
        <v>56</v>
      </c>
      <c r="E38" s="56">
        <f t="shared" si="14"/>
        <v>1</v>
      </c>
      <c r="F38" s="57" t="s">
        <v>329</v>
      </c>
      <c r="G38" s="51"/>
      <c r="H38" s="51" t="str">
        <f t="shared" si="15"/>
        <v/>
      </c>
      <c r="I38" s="51"/>
      <c r="J38" s="51" t="str">
        <f t="shared" si="16"/>
        <v/>
      </c>
      <c r="K38" s="51"/>
      <c r="L38" s="51" t="str">
        <f t="shared" si="17"/>
        <v/>
      </c>
      <c r="M38" s="48"/>
      <c r="N38" s="48"/>
      <c r="O38" s="48"/>
      <c r="P38" s="48"/>
      <c r="Q38" s="48"/>
      <c r="R38" s="48"/>
      <c r="S38" s="48"/>
      <c r="T38" s="48"/>
      <c r="U38" s="48"/>
      <c r="V38" s="48"/>
      <c r="W38" s="48"/>
      <c r="X38" s="48"/>
      <c r="Y38" s="48"/>
      <c r="Z38" s="48"/>
      <c r="AA38" s="48"/>
    </row>
    <row r="39" spans="1:27" ht="40.5" customHeight="1">
      <c r="A39" s="64"/>
      <c r="B39" s="49" t="s">
        <v>223</v>
      </c>
      <c r="C39" s="49" t="s">
        <v>17</v>
      </c>
      <c r="D39" s="16" t="s">
        <v>56</v>
      </c>
      <c r="E39" s="56">
        <f t="shared" ref="E39" si="18">IFERROR(VLOOKUP(D39,O$8:P$9,"2",FALSE),"")</f>
        <v>1</v>
      </c>
      <c r="F39" s="57" t="s">
        <v>277</v>
      </c>
      <c r="G39" s="51"/>
      <c r="H39" s="51" t="str">
        <f t="shared" si="15"/>
        <v/>
      </c>
      <c r="I39" s="51"/>
      <c r="J39" s="51" t="str">
        <f t="shared" si="16"/>
        <v/>
      </c>
      <c r="K39" s="51"/>
      <c r="L39" s="51" t="str">
        <f t="shared" si="17"/>
        <v/>
      </c>
      <c r="M39" s="48"/>
      <c r="N39" s="48"/>
      <c r="O39" s="48"/>
      <c r="P39" s="48"/>
      <c r="Q39" s="48"/>
      <c r="R39" s="48"/>
      <c r="S39" s="48"/>
      <c r="T39" s="48"/>
      <c r="U39" s="48"/>
      <c r="V39" s="48"/>
      <c r="W39" s="48"/>
      <c r="X39" s="48"/>
      <c r="Y39" s="48"/>
      <c r="Z39" s="48"/>
      <c r="AA39" s="48"/>
    </row>
    <row r="40" spans="1:27" ht="55.5" customHeight="1">
      <c r="A40" s="64"/>
      <c r="B40" s="49" t="s">
        <v>224</v>
      </c>
      <c r="C40" s="49" t="s">
        <v>17</v>
      </c>
      <c r="D40" s="16" t="s">
        <v>56</v>
      </c>
      <c r="E40" s="56">
        <f t="shared" ref="E40" si="19">IFERROR(VLOOKUP(D40,O$8:P$9,"2",FALSE),"")</f>
        <v>1</v>
      </c>
      <c r="F40" s="57" t="s">
        <v>330</v>
      </c>
      <c r="G40" s="51"/>
      <c r="H40" s="51" t="str">
        <f t="shared" si="15"/>
        <v/>
      </c>
      <c r="I40" s="51"/>
      <c r="J40" s="51" t="str">
        <f t="shared" si="16"/>
        <v/>
      </c>
      <c r="K40" s="51"/>
      <c r="L40" s="51" t="str">
        <f t="shared" si="17"/>
        <v/>
      </c>
      <c r="M40" s="48"/>
      <c r="N40" s="48"/>
      <c r="O40" s="48"/>
      <c r="P40" s="48"/>
      <c r="Q40" s="48"/>
      <c r="R40" s="48"/>
      <c r="S40" s="48"/>
      <c r="T40" s="48"/>
      <c r="U40" s="48"/>
      <c r="V40" s="48"/>
      <c r="W40" s="48"/>
      <c r="X40" s="48"/>
      <c r="Y40" s="48"/>
      <c r="Z40" s="48"/>
      <c r="AA40" s="48"/>
    </row>
    <row r="41" spans="1:27" ht="40.5" customHeight="1">
      <c r="A41" s="64"/>
      <c r="B41" s="49" t="s">
        <v>225</v>
      </c>
      <c r="C41" s="49" t="s">
        <v>17</v>
      </c>
      <c r="D41" s="16" t="s">
        <v>56</v>
      </c>
      <c r="E41" s="56">
        <f t="shared" ref="E41" si="20">IFERROR(VLOOKUP(D41,O$8:P$9,"2",FALSE),"")</f>
        <v>1</v>
      </c>
      <c r="F41" s="57" t="s">
        <v>331</v>
      </c>
      <c r="G41" s="51"/>
      <c r="H41" s="51" t="str">
        <f t="shared" si="15"/>
        <v/>
      </c>
      <c r="I41" s="51"/>
      <c r="J41" s="51" t="str">
        <f t="shared" si="16"/>
        <v/>
      </c>
      <c r="K41" s="51"/>
      <c r="L41" s="51" t="str">
        <f t="shared" si="17"/>
        <v/>
      </c>
      <c r="M41" s="48"/>
      <c r="N41" s="48"/>
      <c r="O41" s="48"/>
      <c r="P41" s="48"/>
      <c r="Q41" s="48"/>
      <c r="R41" s="48"/>
      <c r="S41" s="48"/>
      <c r="T41" s="48"/>
      <c r="U41" s="48"/>
      <c r="V41" s="48"/>
      <c r="W41" s="48"/>
      <c r="X41" s="48"/>
      <c r="Y41" s="48"/>
      <c r="Z41" s="48"/>
      <c r="AA41" s="48"/>
    </row>
    <row r="42" spans="1:27" ht="12" customHeight="1">
      <c r="A42" s="65"/>
      <c r="B42" s="49" t="s">
        <v>226</v>
      </c>
      <c r="C42" s="49" t="s">
        <v>17</v>
      </c>
      <c r="D42" s="51" t="s">
        <v>56</v>
      </c>
      <c r="E42" s="51">
        <f t="shared" si="14"/>
        <v>1</v>
      </c>
      <c r="F42" s="55" t="s">
        <v>227</v>
      </c>
      <c r="G42" s="51"/>
      <c r="H42" s="51" t="str">
        <f t="shared" si="15"/>
        <v/>
      </c>
      <c r="I42" s="51"/>
      <c r="J42" s="51" t="str">
        <f t="shared" si="16"/>
        <v/>
      </c>
      <c r="K42" s="51"/>
      <c r="L42" s="51" t="str">
        <f t="shared" si="17"/>
        <v/>
      </c>
      <c r="M42" s="48"/>
      <c r="N42" s="48"/>
      <c r="O42" s="48"/>
      <c r="P42" s="48"/>
      <c r="Q42" s="48"/>
      <c r="R42" s="48"/>
      <c r="S42" s="48"/>
      <c r="T42" s="48"/>
      <c r="U42" s="48"/>
      <c r="V42" s="48"/>
      <c r="W42" s="48"/>
      <c r="X42" s="48"/>
      <c r="Y42" s="48"/>
      <c r="Z42" s="48"/>
      <c r="AA42" s="48"/>
    </row>
    <row r="43" spans="1:27" ht="12" customHeight="1">
      <c r="A43" s="53" t="s">
        <v>85</v>
      </c>
      <c r="B43" s="100" t="s">
        <v>86</v>
      </c>
      <c r="C43" s="62"/>
      <c r="D43" s="62"/>
      <c r="E43" s="62"/>
      <c r="F43" s="62"/>
      <c r="G43" s="62"/>
      <c r="H43" s="62"/>
      <c r="I43" s="62"/>
      <c r="J43" s="62"/>
      <c r="K43" s="62"/>
      <c r="L43" s="60"/>
      <c r="M43" s="48"/>
      <c r="N43" s="48"/>
      <c r="O43" s="48"/>
      <c r="P43" s="48"/>
      <c r="Q43" s="48"/>
      <c r="R43" s="48"/>
      <c r="S43" s="48"/>
      <c r="T43" s="48"/>
      <c r="U43" s="48"/>
      <c r="V43" s="48"/>
      <c r="W43" s="48"/>
      <c r="X43" s="48"/>
      <c r="Y43" s="48"/>
      <c r="Z43" s="48"/>
      <c r="AA43" s="48"/>
    </row>
    <row r="44" spans="1:27" ht="12" customHeight="1">
      <c r="A44" s="53" t="s">
        <v>32</v>
      </c>
      <c r="B44" s="100" t="s">
        <v>228</v>
      </c>
      <c r="C44" s="62"/>
      <c r="D44" s="62"/>
      <c r="E44" s="62"/>
      <c r="F44" s="62"/>
      <c r="G44" s="62"/>
      <c r="H44" s="62"/>
      <c r="I44" s="62"/>
      <c r="J44" s="62"/>
      <c r="K44" s="62"/>
      <c r="L44" s="60"/>
      <c r="M44" s="48"/>
      <c r="N44" s="48"/>
      <c r="O44" s="48"/>
      <c r="P44" s="48"/>
      <c r="Q44" s="48"/>
      <c r="R44" s="48"/>
      <c r="S44" s="48"/>
      <c r="T44" s="48"/>
      <c r="U44" s="48"/>
      <c r="V44" s="48"/>
      <c r="W44" s="48"/>
      <c r="X44" s="48"/>
      <c r="Y44" s="48"/>
      <c r="Z44" s="48"/>
      <c r="AA44" s="48"/>
    </row>
    <row r="45" spans="1:27" ht="12" customHeight="1">
      <c r="A45" s="85" t="s">
        <v>88</v>
      </c>
      <c r="B45" s="93"/>
      <c r="C45" s="40"/>
      <c r="D45" s="41"/>
      <c r="E45" s="41"/>
      <c r="F45" s="41"/>
      <c r="G45" s="41"/>
      <c r="H45" s="41"/>
      <c r="I45" s="41"/>
      <c r="J45" s="41"/>
      <c r="K45" s="41"/>
      <c r="L45" s="41"/>
      <c r="M45" s="48"/>
      <c r="N45" s="48"/>
      <c r="O45" s="48"/>
      <c r="P45" s="48"/>
      <c r="Q45" s="48"/>
      <c r="R45" s="48"/>
      <c r="S45" s="48"/>
      <c r="T45" s="48"/>
      <c r="U45" s="48"/>
      <c r="V45" s="48"/>
      <c r="W45" s="48"/>
      <c r="X45" s="48"/>
      <c r="Y45" s="48"/>
      <c r="Z45" s="48"/>
      <c r="AA45" s="48"/>
    </row>
    <row r="46" spans="1:27" ht="21" customHeight="1">
      <c r="A46" s="98" t="s">
        <v>48</v>
      </c>
      <c r="B46" s="62"/>
      <c r="C46" s="62"/>
      <c r="D46" s="62"/>
      <c r="E46" s="62"/>
      <c r="F46" s="62"/>
      <c r="G46" s="62"/>
      <c r="H46" s="62"/>
      <c r="I46" s="62"/>
      <c r="J46" s="62"/>
      <c r="K46" s="62"/>
      <c r="L46" s="60"/>
      <c r="M46" s="48"/>
      <c r="N46" s="48"/>
      <c r="O46" s="48"/>
      <c r="P46" s="48"/>
      <c r="Q46" s="48"/>
      <c r="R46" s="48"/>
      <c r="S46" s="48"/>
      <c r="T46" s="48"/>
      <c r="U46" s="48"/>
      <c r="V46" s="48"/>
      <c r="W46" s="48"/>
      <c r="X46" s="48"/>
      <c r="Y46" s="48"/>
      <c r="Z46" s="48"/>
      <c r="AA46" s="48"/>
    </row>
    <row r="47" spans="1:27" ht="21" customHeight="1">
      <c r="A47" s="81" t="s">
        <v>57</v>
      </c>
      <c r="B47" s="60"/>
      <c r="C47" s="24" t="s">
        <v>58</v>
      </c>
      <c r="D47" s="24" t="s">
        <v>59</v>
      </c>
      <c r="E47" s="24" t="s">
        <v>60</v>
      </c>
      <c r="F47" s="24" t="s">
        <v>61</v>
      </c>
      <c r="G47" s="24" t="s">
        <v>27</v>
      </c>
      <c r="H47" s="24" t="s">
        <v>60</v>
      </c>
      <c r="I47" s="24" t="s">
        <v>62</v>
      </c>
      <c r="J47" s="24" t="s">
        <v>60</v>
      </c>
      <c r="K47" s="24" t="s">
        <v>29</v>
      </c>
      <c r="L47" s="24" t="s">
        <v>60</v>
      </c>
      <c r="M47" s="48"/>
      <c r="N47" s="48"/>
      <c r="O47" s="48"/>
      <c r="P47" s="48"/>
      <c r="Q47" s="48"/>
      <c r="R47" s="48"/>
      <c r="S47" s="48"/>
      <c r="T47" s="48"/>
      <c r="U47" s="48"/>
      <c r="V47" s="48"/>
      <c r="W47" s="48"/>
      <c r="X47" s="48"/>
      <c r="Y47" s="48"/>
      <c r="Z47" s="48"/>
      <c r="AA47" s="48"/>
    </row>
    <row r="48" spans="1:27" ht="51.75" customHeight="1">
      <c r="A48" s="99" t="s">
        <v>31</v>
      </c>
      <c r="B48" s="49" t="s">
        <v>229</v>
      </c>
      <c r="C48" s="49" t="s">
        <v>13</v>
      </c>
      <c r="D48" s="16" t="s">
        <v>56</v>
      </c>
      <c r="E48" s="56">
        <f t="shared" ref="E48:E55" si="21">IFERROR(VLOOKUP(D48,O$8:P$9,"2",FALSE),"")</f>
        <v>1</v>
      </c>
      <c r="F48" s="57" t="s">
        <v>271</v>
      </c>
      <c r="G48" s="51"/>
      <c r="H48" s="51" t="str">
        <f t="shared" ref="H48:H55" si="22">IFERROR(VLOOKUP(G48,Q$8:R$9,"2",FALSE),"")</f>
        <v/>
      </c>
      <c r="I48" s="51"/>
      <c r="J48" s="51" t="str">
        <f t="shared" ref="J48:J55" si="23">IFERROR(VLOOKUP(I48,S$8:T$9,"2",FALSE),"")</f>
        <v/>
      </c>
      <c r="K48" s="51"/>
      <c r="L48" s="51" t="str">
        <f t="shared" ref="L48:L55" si="24">IFERROR(VLOOKUP(K48,U$8:V$9,"2",FALSE),"")</f>
        <v/>
      </c>
      <c r="M48" s="48"/>
      <c r="N48" s="48"/>
      <c r="O48" s="48"/>
      <c r="P48" s="48"/>
      <c r="Q48" s="48"/>
      <c r="R48" s="48"/>
      <c r="S48" s="48"/>
      <c r="T48" s="48"/>
      <c r="U48" s="48"/>
      <c r="V48" s="48"/>
      <c r="W48" s="48"/>
      <c r="X48" s="48"/>
      <c r="Y48" s="48"/>
      <c r="Z48" s="48"/>
      <c r="AA48" s="48"/>
    </row>
    <row r="49" spans="1:27" ht="57.75" customHeight="1">
      <c r="A49" s="64"/>
      <c r="B49" s="49" t="s">
        <v>230</v>
      </c>
      <c r="C49" s="49" t="s">
        <v>13</v>
      </c>
      <c r="D49" s="16" t="s">
        <v>56</v>
      </c>
      <c r="E49" s="56">
        <f t="shared" si="21"/>
        <v>1</v>
      </c>
      <c r="F49" s="57" t="s">
        <v>272</v>
      </c>
      <c r="G49" s="51"/>
      <c r="H49" s="51" t="str">
        <f t="shared" si="22"/>
        <v/>
      </c>
      <c r="I49" s="51"/>
      <c r="J49" s="51" t="str">
        <f t="shared" si="23"/>
        <v/>
      </c>
      <c r="K49" s="51"/>
      <c r="L49" s="51" t="str">
        <f t="shared" si="24"/>
        <v/>
      </c>
      <c r="M49" s="48"/>
      <c r="N49" s="48"/>
      <c r="O49" s="48"/>
      <c r="P49" s="48"/>
      <c r="Q49" s="48"/>
      <c r="R49" s="48"/>
      <c r="S49" s="48"/>
      <c r="T49" s="48"/>
      <c r="U49" s="48"/>
      <c r="V49" s="48"/>
      <c r="W49" s="48"/>
      <c r="X49" s="48"/>
      <c r="Y49" s="48"/>
      <c r="Z49" s="48"/>
      <c r="AA49" s="48"/>
    </row>
    <row r="50" spans="1:27" ht="39" customHeight="1">
      <c r="A50" s="64"/>
      <c r="B50" s="49" t="s">
        <v>231</v>
      </c>
      <c r="C50" s="49" t="s">
        <v>13</v>
      </c>
      <c r="D50" s="16" t="s">
        <v>56</v>
      </c>
      <c r="E50" s="56">
        <f t="shared" si="21"/>
        <v>1</v>
      </c>
      <c r="F50" s="57" t="s">
        <v>332</v>
      </c>
      <c r="G50" s="51"/>
      <c r="H50" s="51" t="str">
        <f t="shared" si="22"/>
        <v/>
      </c>
      <c r="I50" s="51"/>
      <c r="J50" s="51" t="str">
        <f t="shared" si="23"/>
        <v/>
      </c>
      <c r="K50" s="51"/>
      <c r="L50" s="51" t="str">
        <f t="shared" si="24"/>
        <v/>
      </c>
      <c r="M50" s="48"/>
      <c r="N50" s="48"/>
      <c r="O50" s="48"/>
      <c r="P50" s="48"/>
      <c r="Q50" s="48"/>
      <c r="R50" s="48"/>
      <c r="S50" s="48"/>
      <c r="T50" s="48"/>
      <c r="U50" s="48"/>
      <c r="V50" s="48"/>
      <c r="W50" s="48"/>
      <c r="X50" s="48"/>
      <c r="Y50" s="48"/>
      <c r="Z50" s="48"/>
      <c r="AA50" s="48"/>
    </row>
    <row r="51" spans="1:27" ht="33" customHeight="1">
      <c r="A51" s="64"/>
      <c r="B51" s="49" t="s">
        <v>232</v>
      </c>
      <c r="C51" s="49" t="s">
        <v>13</v>
      </c>
      <c r="D51" s="16" t="s">
        <v>56</v>
      </c>
      <c r="E51" s="56">
        <f t="shared" si="21"/>
        <v>1</v>
      </c>
      <c r="F51" s="57" t="s">
        <v>273</v>
      </c>
      <c r="G51" s="51"/>
      <c r="H51" s="51" t="str">
        <f t="shared" si="22"/>
        <v/>
      </c>
      <c r="I51" s="51"/>
      <c r="J51" s="51" t="str">
        <f t="shared" si="23"/>
        <v/>
      </c>
      <c r="K51" s="51"/>
      <c r="L51" s="51" t="str">
        <f t="shared" si="24"/>
        <v/>
      </c>
      <c r="M51" s="48"/>
      <c r="N51" s="48"/>
      <c r="O51" s="48"/>
      <c r="P51" s="48"/>
      <c r="Q51" s="48"/>
      <c r="R51" s="48"/>
      <c r="S51" s="48"/>
      <c r="T51" s="48"/>
      <c r="U51" s="48"/>
      <c r="V51" s="48"/>
      <c r="W51" s="48"/>
      <c r="X51" s="48"/>
      <c r="Y51" s="48"/>
      <c r="Z51" s="48"/>
      <c r="AA51" s="48"/>
    </row>
    <row r="52" spans="1:27" ht="51.75" customHeight="1">
      <c r="A52" s="64"/>
      <c r="B52" s="49" t="s">
        <v>233</v>
      </c>
      <c r="C52" s="49" t="s">
        <v>13</v>
      </c>
      <c r="D52" s="16" t="s">
        <v>56</v>
      </c>
      <c r="E52" s="56">
        <f t="shared" si="21"/>
        <v>1</v>
      </c>
      <c r="F52" s="57" t="s">
        <v>333</v>
      </c>
      <c r="G52" s="51"/>
      <c r="H52" s="51" t="str">
        <f t="shared" si="22"/>
        <v/>
      </c>
      <c r="I52" s="51"/>
      <c r="J52" s="51" t="str">
        <f t="shared" si="23"/>
        <v/>
      </c>
      <c r="K52" s="51"/>
      <c r="L52" s="51" t="str">
        <f t="shared" si="24"/>
        <v/>
      </c>
      <c r="M52" s="48"/>
      <c r="N52" s="48"/>
      <c r="O52" s="48"/>
      <c r="P52" s="48"/>
      <c r="Q52" s="48"/>
      <c r="R52" s="48"/>
      <c r="S52" s="48"/>
      <c r="T52" s="48"/>
      <c r="U52" s="48"/>
      <c r="V52" s="48"/>
      <c r="W52" s="48"/>
      <c r="X52" s="48"/>
      <c r="Y52" s="48"/>
      <c r="Z52" s="48"/>
      <c r="AA52" s="48"/>
    </row>
    <row r="53" spans="1:27" ht="33" customHeight="1">
      <c r="A53" s="64"/>
      <c r="B53" s="49" t="s">
        <v>234</v>
      </c>
      <c r="C53" s="49" t="s">
        <v>13</v>
      </c>
      <c r="D53" s="16" t="s">
        <v>56</v>
      </c>
      <c r="E53" s="56">
        <f t="shared" si="21"/>
        <v>1</v>
      </c>
      <c r="F53" s="57" t="s">
        <v>274</v>
      </c>
      <c r="G53" s="51"/>
      <c r="H53" s="51" t="str">
        <f t="shared" si="22"/>
        <v/>
      </c>
      <c r="I53" s="51"/>
      <c r="J53" s="51" t="str">
        <f t="shared" si="23"/>
        <v/>
      </c>
      <c r="K53" s="51"/>
      <c r="L53" s="51" t="str">
        <f t="shared" si="24"/>
        <v/>
      </c>
      <c r="M53" s="48"/>
      <c r="N53" s="48"/>
      <c r="O53" s="48"/>
      <c r="P53" s="48"/>
      <c r="Q53" s="48"/>
      <c r="R53" s="48"/>
      <c r="S53" s="48"/>
      <c r="T53" s="48"/>
      <c r="U53" s="48"/>
      <c r="V53" s="48"/>
      <c r="W53" s="48"/>
      <c r="X53" s="48"/>
      <c r="Y53" s="48"/>
      <c r="Z53" s="48"/>
      <c r="AA53" s="48"/>
    </row>
    <row r="54" spans="1:27" ht="29.25" customHeight="1">
      <c r="A54" s="64"/>
      <c r="B54" s="49" t="s">
        <v>235</v>
      </c>
      <c r="C54" s="49" t="s">
        <v>13</v>
      </c>
      <c r="D54" s="16" t="s">
        <v>56</v>
      </c>
      <c r="E54" s="56">
        <f t="shared" si="21"/>
        <v>1</v>
      </c>
      <c r="F54" s="57" t="s">
        <v>275</v>
      </c>
      <c r="G54" s="51"/>
      <c r="H54" s="51" t="str">
        <f t="shared" si="22"/>
        <v/>
      </c>
      <c r="I54" s="51"/>
      <c r="J54" s="51" t="str">
        <f t="shared" si="23"/>
        <v/>
      </c>
      <c r="K54" s="51"/>
      <c r="L54" s="51" t="str">
        <f t="shared" si="24"/>
        <v/>
      </c>
      <c r="M54" s="48"/>
      <c r="N54" s="48"/>
      <c r="O54" s="48"/>
      <c r="P54" s="48"/>
      <c r="Q54" s="48"/>
      <c r="R54" s="48"/>
      <c r="S54" s="48"/>
      <c r="T54" s="48"/>
      <c r="U54" s="48"/>
      <c r="V54" s="48"/>
      <c r="W54" s="48"/>
      <c r="X54" s="48"/>
      <c r="Y54" s="48"/>
      <c r="Z54" s="48"/>
      <c r="AA54" s="48"/>
    </row>
    <row r="55" spans="1:27" ht="39" customHeight="1">
      <c r="A55" s="65"/>
      <c r="B55" s="49" t="s">
        <v>219</v>
      </c>
      <c r="C55" s="49" t="s">
        <v>13</v>
      </c>
      <c r="D55" s="16" t="s">
        <v>56</v>
      </c>
      <c r="E55" s="56">
        <f t="shared" si="21"/>
        <v>1</v>
      </c>
      <c r="F55" s="57" t="s">
        <v>265</v>
      </c>
      <c r="G55" s="51"/>
      <c r="H55" s="51" t="str">
        <f t="shared" si="22"/>
        <v/>
      </c>
      <c r="I55" s="51"/>
      <c r="J55" s="51" t="str">
        <f t="shared" si="23"/>
        <v/>
      </c>
      <c r="K55" s="51"/>
      <c r="L55" s="51" t="str">
        <f t="shared" si="24"/>
        <v/>
      </c>
      <c r="M55" s="48"/>
      <c r="N55" s="48"/>
      <c r="O55" s="48"/>
      <c r="P55" s="48"/>
      <c r="Q55" s="48"/>
      <c r="R55" s="48"/>
      <c r="S55" s="48"/>
      <c r="T55" s="48"/>
      <c r="U55" s="48"/>
      <c r="V55" s="48"/>
      <c r="W55" s="48"/>
      <c r="X55" s="48"/>
      <c r="Y55" s="48"/>
      <c r="Z55" s="48"/>
      <c r="AA55" s="48"/>
    </row>
    <row r="56" spans="1:27" ht="36.75" customHeight="1">
      <c r="A56" s="53" t="s">
        <v>85</v>
      </c>
      <c r="B56" s="100" t="s">
        <v>236</v>
      </c>
      <c r="C56" s="62"/>
      <c r="D56" s="62"/>
      <c r="E56" s="62"/>
      <c r="F56" s="62"/>
      <c r="G56" s="62"/>
      <c r="H56" s="62"/>
      <c r="I56" s="62"/>
      <c r="J56" s="62"/>
      <c r="K56" s="62"/>
      <c r="L56" s="60"/>
      <c r="M56" s="48"/>
      <c r="N56" s="48"/>
      <c r="O56" s="48"/>
      <c r="P56" s="48"/>
      <c r="Q56" s="48"/>
      <c r="R56" s="48"/>
      <c r="S56" s="48"/>
      <c r="T56" s="48"/>
      <c r="U56" s="48"/>
      <c r="V56" s="48"/>
      <c r="W56" s="48"/>
      <c r="X56" s="48"/>
      <c r="Y56" s="48"/>
      <c r="Z56" s="48"/>
      <c r="AA56" s="48"/>
    </row>
    <row r="57" spans="1:27" ht="12" customHeight="1">
      <c r="A57" s="53" t="s">
        <v>32</v>
      </c>
      <c r="B57" s="100" t="s">
        <v>237</v>
      </c>
      <c r="C57" s="62"/>
      <c r="D57" s="62"/>
      <c r="E57" s="62"/>
      <c r="F57" s="62"/>
      <c r="G57" s="62"/>
      <c r="H57" s="62"/>
      <c r="I57" s="62"/>
      <c r="J57" s="62"/>
      <c r="K57" s="62"/>
      <c r="L57" s="60"/>
      <c r="M57" s="48"/>
      <c r="N57" s="48"/>
      <c r="O57" s="48"/>
      <c r="P57" s="48"/>
      <c r="Q57" s="48"/>
      <c r="R57" s="48"/>
      <c r="S57" s="48"/>
      <c r="T57" s="48"/>
      <c r="U57" s="48"/>
      <c r="V57" s="48"/>
      <c r="W57" s="48"/>
      <c r="X57" s="48"/>
      <c r="Y57" s="48"/>
      <c r="Z57" s="48"/>
      <c r="AA57" s="48"/>
    </row>
    <row r="58" spans="1:27" ht="12" customHeight="1">
      <c r="A58" s="85" t="s">
        <v>88</v>
      </c>
      <c r="B58" s="93"/>
      <c r="C58" s="40"/>
      <c r="D58" s="41"/>
      <c r="E58" s="41"/>
      <c r="F58" s="41"/>
      <c r="G58" s="41"/>
      <c r="H58" s="41"/>
      <c r="I58" s="41"/>
      <c r="J58" s="41"/>
      <c r="K58" s="41"/>
      <c r="L58" s="41"/>
      <c r="M58" s="48"/>
      <c r="N58" s="48"/>
      <c r="O58" s="48"/>
      <c r="P58" s="48"/>
      <c r="Q58" s="48"/>
      <c r="R58" s="48"/>
      <c r="S58" s="48"/>
      <c r="T58" s="48"/>
      <c r="U58" s="48"/>
      <c r="V58" s="48"/>
      <c r="W58" s="48"/>
      <c r="X58" s="48"/>
      <c r="Y58" s="48"/>
      <c r="Z58" s="48"/>
      <c r="AA58" s="48"/>
    </row>
    <row r="59" spans="1:27" ht="12" customHeight="1">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row>
    <row r="60" spans="1:27" ht="12" customHeight="1">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row>
    <row r="61" spans="1:27" ht="12"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row>
    <row r="62" spans="1:27" ht="12"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row>
    <row r="63" spans="1:27" ht="12"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row>
    <row r="64" spans="1:27" ht="12" customHeight="1">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row>
    <row r="65" spans="1:27" ht="12"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row>
    <row r="66" spans="1:27" ht="12"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row>
    <row r="67" spans="1:27" ht="12"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row>
    <row r="68" spans="1:27" ht="12"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row>
    <row r="69" spans="1:27" ht="12"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row>
    <row r="70" spans="1:27" ht="12"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row>
    <row r="71" spans="1:27" ht="12"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27" ht="12"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row>
    <row r="73" spans="1:27" ht="12"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27" ht="12"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27" ht="12"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row>
    <row r="76" spans="1:27" ht="12"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row>
    <row r="77" spans="1:27" ht="12"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row>
    <row r="78" spans="1:27" ht="12"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row>
    <row r="79" spans="1:27" ht="12"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row>
    <row r="80" spans="1:27" ht="12"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row>
    <row r="81" spans="1:27" ht="12"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row>
    <row r="82" spans="1:27" ht="12"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row>
    <row r="83" spans="1:27" ht="12"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row>
    <row r="84" spans="1:27" ht="12"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row>
    <row r="85" spans="1:27" ht="12"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row>
    <row r="86" spans="1:27" ht="12"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row>
    <row r="87" spans="1:27" ht="12"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row>
    <row r="88" spans="1:27" ht="12"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row>
    <row r="89" spans="1:27" ht="12"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row>
    <row r="90" spans="1:27" ht="12"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row>
    <row r="91" spans="1:27" ht="12"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row>
    <row r="92" spans="1:27" ht="12"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27" ht="12"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row>
    <row r="94" spans="1:27" ht="12"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27" ht="12"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row>
    <row r="96" spans="1:27" ht="12"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row>
    <row r="97" spans="1:27" ht="12"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row>
    <row r="98" spans="1:27" ht="12"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row>
    <row r="99" spans="1:27" ht="12"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row>
    <row r="100" spans="1:27" ht="12"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row>
    <row r="101" spans="1:27" ht="12"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row>
    <row r="102" spans="1:27" ht="12"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row>
    <row r="103" spans="1:27" ht="12"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row>
    <row r="104" spans="1:27" ht="12"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row>
    <row r="105" spans="1:27" ht="12"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row>
    <row r="106" spans="1:27" ht="12"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row>
    <row r="107" spans="1:27" ht="12"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row>
    <row r="108" spans="1:27" ht="12"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row>
    <row r="109" spans="1:27" ht="12"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row>
    <row r="110" spans="1:27" ht="12"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row>
    <row r="111" spans="1:27" ht="12"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row>
    <row r="112" spans="1:27" ht="12"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row>
    <row r="113" spans="1:27" ht="12"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row>
    <row r="114" spans="1:27" ht="12"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row>
    <row r="115" spans="1:27" ht="12"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row>
    <row r="116" spans="1:27" ht="12"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row>
    <row r="117" spans="1:27" ht="12"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row>
    <row r="118" spans="1:27" ht="12"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ht="12"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ht="12"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row>
    <row r="121" spans="1:27" ht="12"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row>
    <row r="122" spans="1:27" ht="12"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row>
    <row r="123" spans="1:27" ht="12"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row>
    <row r="124" spans="1:27" ht="12"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row>
    <row r="125" spans="1:27" ht="12"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row>
    <row r="126" spans="1:27" ht="12"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row>
    <row r="127" spans="1:27" ht="12"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row>
    <row r="128" spans="1:27" ht="12"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row>
    <row r="129" spans="1:27" ht="12"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ht="12"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row>
    <row r="131" spans="1:27" ht="12"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row>
    <row r="132" spans="1:27" ht="12"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row>
    <row r="133" spans="1:27" ht="12"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row>
    <row r="134" spans="1:27" ht="12"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row>
    <row r="135" spans="1:27" ht="12"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row>
    <row r="136" spans="1:27" ht="12"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row>
    <row r="137" spans="1:27" ht="12"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row>
    <row r="138" spans="1:27" ht="12"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row>
    <row r="139" spans="1:27" ht="12"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row>
    <row r="140" spans="1:27" ht="12"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row>
    <row r="141" spans="1:27" ht="12"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row>
    <row r="142" spans="1:27" ht="12"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row>
    <row r="143" spans="1:27" ht="12"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row>
    <row r="144" spans="1:27" ht="12"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row>
    <row r="145" spans="1:27" ht="12"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row>
    <row r="146" spans="1:27" ht="12"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row>
    <row r="147" spans="1:27" ht="12"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row>
    <row r="148" spans="1:27" ht="12"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row>
    <row r="149" spans="1:27" ht="12"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row>
    <row r="150" spans="1:27" ht="12"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row>
    <row r="151" spans="1:27" ht="12"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row>
    <row r="152" spans="1:27" ht="12"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row>
    <row r="153" spans="1:27" ht="12"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row>
    <row r="154" spans="1:27" ht="12"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row>
    <row r="155" spans="1:27" ht="12"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row>
    <row r="156" spans="1:27" ht="12"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row>
    <row r="157" spans="1:27" ht="12"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row>
    <row r="158" spans="1:27" ht="12"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row>
    <row r="159" spans="1:27" ht="12"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row>
    <row r="160" spans="1:27" ht="12"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row>
    <row r="161" spans="1:27" ht="12"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row>
    <row r="162" spans="1:27" ht="12"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row>
    <row r="163" spans="1:27" ht="12"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row>
    <row r="164" spans="1:27" ht="12"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row>
    <row r="165" spans="1:27" ht="12"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row>
    <row r="166" spans="1:27" ht="12"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row>
    <row r="167" spans="1:27" ht="12"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row>
    <row r="168" spans="1:27" ht="12"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row>
    <row r="169" spans="1:27" ht="12"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row>
    <row r="170" spans="1:27" ht="12"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row>
    <row r="171" spans="1:27" ht="12"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row>
    <row r="172" spans="1:27" ht="12"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row>
    <row r="173" spans="1:27" ht="12"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row>
    <row r="174" spans="1:27" ht="12"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row>
    <row r="175" spans="1:27" ht="12"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row>
    <row r="176" spans="1:27" ht="12"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row>
    <row r="177" spans="1:27" ht="12"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row>
    <row r="178" spans="1:27" ht="12"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row>
    <row r="179" spans="1:27" ht="12"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row>
    <row r="180" spans="1:27" ht="12"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row>
    <row r="181" spans="1:27" ht="12"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row>
    <row r="182" spans="1:27" ht="12"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row>
    <row r="183" spans="1:27" ht="12"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row>
    <row r="184" spans="1:27" ht="12"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row>
    <row r="185" spans="1:27" ht="12"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row>
    <row r="186" spans="1:27" ht="12"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row>
    <row r="187" spans="1:27" ht="12"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row>
    <row r="188" spans="1:27" ht="12"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row>
    <row r="189" spans="1:27" ht="12"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row>
    <row r="190" spans="1:27" ht="12"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row>
    <row r="191" spans="1:27" ht="12"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row>
    <row r="192" spans="1:27" ht="12"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row>
    <row r="193" spans="1:27" ht="12"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row>
    <row r="194" spans="1:27" ht="12"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row>
    <row r="195" spans="1:27" ht="12"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row>
    <row r="196" spans="1:27" ht="12"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row>
    <row r="197" spans="1:27" ht="12"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row>
    <row r="198" spans="1:27" ht="12"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row>
    <row r="199" spans="1:27" ht="12"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row>
    <row r="200" spans="1:27" ht="12"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row>
    <row r="201" spans="1:27" ht="12"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row>
    <row r="202" spans="1:27" ht="12"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row>
    <row r="203" spans="1:27" ht="12"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row>
    <row r="204" spans="1:27" ht="12"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row>
    <row r="205" spans="1:27" ht="12"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row>
    <row r="206" spans="1:27" ht="12"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row>
    <row r="207" spans="1:27" ht="12"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row>
    <row r="208" spans="1:27" ht="12"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row>
    <row r="209" spans="1:27" ht="12"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1:27" ht="12"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row>
    <row r="211" spans="1:27" ht="12"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row>
    <row r="212" spans="1:27" ht="12"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row>
    <row r="213" spans="1:27" ht="12"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row>
    <row r="214" spans="1:27" ht="12"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row>
    <row r="215" spans="1:27" ht="12"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row>
    <row r="216" spans="1:27" ht="12"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row>
    <row r="217" spans="1:27" ht="12"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row>
    <row r="218" spans="1:27" ht="12"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row>
    <row r="219" spans="1:27" ht="12"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row>
    <row r="220" spans="1:27" ht="12"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row>
    <row r="221" spans="1:27" ht="12"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row>
    <row r="222" spans="1:27" ht="12"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row>
    <row r="223" spans="1:27" ht="12"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row>
    <row r="224" spans="1:27" ht="12"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row>
    <row r="225" spans="1:27" ht="12"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row>
    <row r="226" spans="1:27" ht="12"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row>
    <row r="227" spans="1:27" ht="12"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row>
    <row r="228" spans="1:27" ht="12"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row>
    <row r="229" spans="1:27" ht="12"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row>
    <row r="230" spans="1:27" ht="12"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row>
    <row r="231" spans="1:27" ht="12"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row>
    <row r="232" spans="1:27" ht="12"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row>
    <row r="233" spans="1:27" ht="12"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row>
    <row r="234" spans="1:27" ht="12"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row>
    <row r="235" spans="1:27" ht="12"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row>
    <row r="236" spans="1:27" ht="12"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row>
    <row r="237" spans="1:27" ht="12"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row>
    <row r="238" spans="1:27" ht="12"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row>
    <row r="239" spans="1:27" ht="12"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row>
    <row r="240" spans="1:27" ht="12"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row>
    <row r="241" spans="1:27" ht="12"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row>
    <row r="242" spans="1:27" ht="12"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row>
    <row r="243" spans="1:27" ht="12"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row>
    <row r="244" spans="1:27" ht="12"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row>
    <row r="245" spans="1:27" ht="12"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row>
    <row r="246" spans="1:27" ht="12"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row>
    <row r="247" spans="1:27" ht="12"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row>
    <row r="248" spans="1:27" ht="12"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row>
    <row r="249" spans="1:27" ht="12"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row>
    <row r="250" spans="1:27" ht="12"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row>
    <row r="251" spans="1:27" ht="12"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row>
    <row r="252" spans="1:27" ht="12"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row>
    <row r="253" spans="1:27" ht="12"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row>
    <row r="254" spans="1:27" ht="12"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row>
    <row r="255" spans="1:27" ht="12"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row>
    <row r="256" spans="1:27" ht="12"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row>
    <row r="257" spans="1:27" ht="12"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row>
    <row r="258" spans="1:27" ht="12"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row>
    <row r="259" spans="1:27" ht="12"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row>
    <row r="260" spans="1:27" ht="12"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row>
    <row r="261" spans="1:27" ht="12"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row>
    <row r="262" spans="1:27" ht="12"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row>
    <row r="263" spans="1:27" ht="12"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row>
    <row r="264" spans="1:27" ht="12"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row>
    <row r="265" spans="1:27" ht="12"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row>
    <row r="266" spans="1:27" ht="12"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row>
    <row r="267" spans="1:27" ht="12"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row>
    <row r="268" spans="1:27" ht="12"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row>
    <row r="269" spans="1:27" ht="12"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row>
    <row r="270" spans="1:27" ht="12"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row>
    <row r="271" spans="1:27" ht="12"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row>
    <row r="272" spans="1:27" ht="12"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row>
    <row r="273" spans="1:27" ht="12"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row>
    <row r="274" spans="1:27" ht="12"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row>
    <row r="275" spans="1:27" ht="12"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row>
    <row r="276" spans="1:27" ht="12"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row>
    <row r="277" spans="1:27" ht="12"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row>
    <row r="278" spans="1:27" ht="12"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row>
    <row r="279" spans="1:27" ht="12"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row>
    <row r="280" spans="1:27" ht="12"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row>
    <row r="281" spans="1:27" ht="12"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row>
    <row r="282" spans="1:27" ht="12"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row>
    <row r="283" spans="1:27" ht="12"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row>
    <row r="284" spans="1:27" ht="12"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row>
    <row r="285" spans="1:27" ht="12"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row>
    <row r="286" spans="1:27" ht="12"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row>
    <row r="287" spans="1:27" ht="12"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row>
    <row r="288" spans="1:27" ht="12"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row>
    <row r="289" spans="1:27" ht="12"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row>
    <row r="290" spans="1:27" ht="12"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row>
    <row r="291" spans="1:27" ht="12"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row>
    <row r="292" spans="1:27" ht="12"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row>
    <row r="293" spans="1:27" ht="12"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row>
    <row r="294" spans="1:27" ht="12"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row>
    <row r="295" spans="1:27" ht="12"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row>
    <row r="296" spans="1:27" ht="12"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row>
    <row r="297" spans="1:27" ht="12"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row>
    <row r="298" spans="1:27" ht="12"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row>
    <row r="299" spans="1:27" ht="12"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row>
    <row r="300" spans="1:27" ht="12"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row>
    <row r="301" spans="1:27" ht="12"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row>
    <row r="302" spans="1:27" ht="12"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row>
    <row r="303" spans="1:27" ht="12"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row>
    <row r="304" spans="1:27" ht="12"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row>
    <row r="305" spans="1:27" ht="12"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row>
    <row r="306" spans="1:27" ht="12"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row>
    <row r="307" spans="1:27" ht="12"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row>
    <row r="308" spans="1:27" ht="12"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row>
    <row r="309" spans="1:27" ht="12"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row>
    <row r="310" spans="1:27" ht="12"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row>
    <row r="311" spans="1:27" ht="12"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row>
    <row r="312" spans="1:27" ht="12"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row>
    <row r="313" spans="1:27" ht="12"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row>
    <row r="314" spans="1:27" ht="12"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row>
    <row r="315" spans="1:27" ht="12"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row>
    <row r="316" spans="1:27" ht="12"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row>
    <row r="317" spans="1:27" ht="12"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row>
    <row r="318" spans="1:27" ht="12"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row>
    <row r="319" spans="1:27" ht="12"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row>
    <row r="320" spans="1:27" ht="12"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row>
    <row r="321" spans="1:27" ht="12"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row>
    <row r="322" spans="1:27" ht="12"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row>
    <row r="323" spans="1:27" ht="12"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row>
    <row r="324" spans="1:27" ht="12"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row>
    <row r="325" spans="1:27" ht="12"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row>
    <row r="326" spans="1:27" ht="12"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row>
    <row r="327" spans="1:27" ht="12"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row>
    <row r="328" spans="1:27" ht="12"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row>
    <row r="329" spans="1:27" ht="12"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row>
    <row r="330" spans="1:27" ht="12"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row>
    <row r="331" spans="1:27" ht="12"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row>
    <row r="332" spans="1:27" ht="12"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row>
    <row r="333" spans="1:27" ht="12"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row>
    <row r="334" spans="1:27" ht="12"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row>
    <row r="335" spans="1:27" ht="12"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row>
    <row r="336" spans="1:27" ht="12"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row>
    <row r="337" spans="1:27" ht="12"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row>
    <row r="338" spans="1:27" ht="12"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row>
    <row r="339" spans="1:27" ht="12"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row>
    <row r="340" spans="1:27" ht="12"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row>
    <row r="341" spans="1:27" ht="12"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row>
    <row r="342" spans="1:27" ht="12"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row>
    <row r="343" spans="1:27" ht="12"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row>
    <row r="344" spans="1:27" ht="12"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row>
    <row r="345" spans="1:27" ht="12"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row>
    <row r="346" spans="1:27" ht="12"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row>
    <row r="347" spans="1:27" ht="12"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row>
    <row r="348" spans="1:27" ht="12"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row>
    <row r="349" spans="1:27" ht="12"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row>
    <row r="350" spans="1:27" ht="12"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row>
    <row r="351" spans="1:27" ht="12"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row>
    <row r="352" spans="1:27" ht="12"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row>
    <row r="353" spans="1:27" ht="12"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row>
    <row r="354" spans="1:27" ht="12"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row>
    <row r="355" spans="1:27" ht="12"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row>
    <row r="356" spans="1:27" ht="12"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row>
    <row r="357" spans="1:27" ht="12"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row>
    <row r="358" spans="1:27" ht="12"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row>
    <row r="359" spans="1:27" ht="12"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row>
    <row r="360" spans="1:27" ht="12"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row>
    <row r="361" spans="1:27" ht="12"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row>
    <row r="362" spans="1:27" ht="12"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row>
    <row r="363" spans="1:27" ht="12"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row>
    <row r="364" spans="1:27" ht="12"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row>
    <row r="365" spans="1:27" ht="12"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row>
    <row r="366" spans="1:27" ht="12"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row>
    <row r="367" spans="1:27" ht="12"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row>
    <row r="368" spans="1:27" ht="12"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row>
    <row r="369" spans="1:27" ht="12"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row>
    <row r="370" spans="1:27" ht="12"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row>
    <row r="371" spans="1:27" ht="12"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row>
    <row r="372" spans="1:27" ht="12"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row>
    <row r="373" spans="1:27" ht="12"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row>
    <row r="374" spans="1:27" ht="12"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row>
    <row r="375" spans="1:27" ht="12"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row>
    <row r="376" spans="1:27" ht="12"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row>
    <row r="377" spans="1:27" ht="12"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row>
    <row r="378" spans="1:27" ht="12"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row>
    <row r="379" spans="1:27" ht="12"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row>
    <row r="380" spans="1:27" ht="12"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row>
    <row r="381" spans="1:27" ht="12"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row>
    <row r="382" spans="1:27" ht="12"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row>
    <row r="383" spans="1:27" ht="12"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row>
    <row r="384" spans="1:27" ht="12"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row>
    <row r="385" spans="1:27" ht="12"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row>
    <row r="386" spans="1:27" ht="12"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row>
    <row r="387" spans="1:27" ht="12"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row>
    <row r="388" spans="1:27" ht="12"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row>
    <row r="389" spans="1:27" ht="12"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row>
    <row r="390" spans="1:27" ht="12"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row>
    <row r="391" spans="1:27" ht="12"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row>
    <row r="392" spans="1:27" ht="12"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row>
    <row r="393" spans="1:27" ht="12"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row>
    <row r="394" spans="1:27" ht="12"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row>
    <row r="395" spans="1:27" ht="12"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row>
    <row r="396" spans="1:27" ht="12"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row>
    <row r="397" spans="1:27" ht="12"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row>
    <row r="398" spans="1:27" ht="12"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row>
    <row r="399" spans="1:27" ht="12"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row>
    <row r="400" spans="1:27" ht="12"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row>
    <row r="401" spans="1:27" ht="12"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row>
    <row r="402" spans="1:27" ht="12"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row>
    <row r="403" spans="1:27" ht="12"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row>
    <row r="404" spans="1:27" ht="12"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row>
    <row r="405" spans="1:27" ht="12"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row>
    <row r="406" spans="1:27" ht="12"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row>
    <row r="407" spans="1:27" ht="12"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row>
    <row r="408" spans="1:27" ht="12"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row>
    <row r="409" spans="1:27" ht="12"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row>
    <row r="410" spans="1:27" ht="12"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row>
    <row r="411" spans="1:27" ht="12"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row>
    <row r="412" spans="1:27" ht="12"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row>
    <row r="413" spans="1:27" ht="12"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row>
    <row r="414" spans="1:27" ht="12"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row>
    <row r="415" spans="1:27" ht="12"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row>
    <row r="416" spans="1:27" ht="12"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row>
    <row r="417" spans="1:27" ht="12"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row>
    <row r="418" spans="1:27" ht="12"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row>
    <row r="419" spans="1:27" ht="12"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row>
    <row r="420" spans="1:27" ht="12"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row>
    <row r="421" spans="1:27" ht="12"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row>
    <row r="422" spans="1:27" ht="12"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row>
    <row r="423" spans="1:27" ht="12"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row>
    <row r="424" spans="1:27" ht="12"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row>
    <row r="425" spans="1:27" ht="12"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row>
    <row r="426" spans="1:27" ht="12"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row>
    <row r="427" spans="1:27" ht="12"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row>
    <row r="428" spans="1:27" ht="12"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row>
    <row r="429" spans="1:27" ht="12"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row>
    <row r="430" spans="1:27" ht="12"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row>
    <row r="431" spans="1:27" ht="12"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row>
    <row r="432" spans="1:27" ht="12"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row>
    <row r="433" spans="1:27" ht="12"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row>
    <row r="434" spans="1:27" ht="12"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row>
    <row r="435" spans="1:27" ht="12"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row>
    <row r="436" spans="1:27" ht="12"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row>
    <row r="437" spans="1:27" ht="12"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row>
    <row r="438" spans="1:27" ht="12"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row>
    <row r="439" spans="1:27" ht="12"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row>
    <row r="440" spans="1:27" ht="12"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row>
    <row r="441" spans="1:27" ht="12"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row>
    <row r="442" spans="1:27" ht="12"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row>
    <row r="443" spans="1:27" ht="12"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row>
    <row r="444" spans="1:27" ht="12"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row>
    <row r="445" spans="1:27" ht="12"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row>
    <row r="446" spans="1:27" ht="12"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row>
    <row r="447" spans="1:27" ht="12"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row>
    <row r="448" spans="1:27" ht="12"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row>
    <row r="449" spans="1:27" ht="12"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row>
    <row r="450" spans="1:27" ht="12"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row>
    <row r="451" spans="1:27" ht="12"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row>
    <row r="452" spans="1:27" ht="12"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row>
    <row r="453" spans="1:27" ht="12"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row>
    <row r="454" spans="1:27" ht="12"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row>
    <row r="455" spans="1:27" ht="12"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row>
    <row r="456" spans="1:27" ht="12"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row>
    <row r="457" spans="1:27" ht="12"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row>
    <row r="458" spans="1:27" ht="12"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row>
    <row r="459" spans="1:27" ht="12"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row>
    <row r="460" spans="1:27" ht="12"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row>
    <row r="461" spans="1:27" ht="12"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row>
    <row r="462" spans="1:27" ht="12"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row>
    <row r="463" spans="1:27" ht="12"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row>
    <row r="464" spans="1:27" ht="12"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row>
    <row r="465" spans="1:27" ht="12"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row>
    <row r="466" spans="1:27" ht="12"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row>
    <row r="467" spans="1:27" ht="12"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row>
    <row r="468" spans="1:27" ht="12"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row>
    <row r="469" spans="1:27" ht="12"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row>
    <row r="470" spans="1:27" ht="12"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row>
    <row r="471" spans="1:27" ht="12"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row>
    <row r="472" spans="1:27" ht="12"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row>
    <row r="473" spans="1:27" ht="12"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row>
    <row r="474" spans="1:27" ht="12"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row>
    <row r="475" spans="1:27" ht="12"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row>
    <row r="476" spans="1:27" ht="12"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row>
    <row r="477" spans="1:27" ht="12"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row>
    <row r="478" spans="1:27" ht="12"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row>
    <row r="479" spans="1:27" ht="12"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row>
    <row r="480" spans="1:27" ht="12"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row>
    <row r="481" spans="1:27" ht="12"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row>
    <row r="482" spans="1:27" ht="12"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row>
    <row r="483" spans="1:27" ht="12"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row>
    <row r="484" spans="1:27" ht="12"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row>
    <row r="485" spans="1:27" ht="12"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row>
    <row r="486" spans="1:27" ht="12"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row>
    <row r="487" spans="1:27" ht="12"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row>
    <row r="488" spans="1:27" ht="12"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row>
    <row r="489" spans="1:27" ht="12"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row>
    <row r="490" spans="1:27" ht="12"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row>
    <row r="491" spans="1:27" ht="12"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row>
    <row r="492" spans="1:27" ht="12"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row>
    <row r="493" spans="1:27" ht="12"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row>
    <row r="494" spans="1:27" ht="12"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row>
    <row r="495" spans="1:27" ht="12"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row>
    <row r="496" spans="1:27" ht="12"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row>
    <row r="497" spans="1:27" ht="12"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row>
    <row r="498" spans="1:27" ht="12"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row>
    <row r="499" spans="1:27" ht="12"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row>
    <row r="500" spans="1:27" ht="12"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row>
    <row r="501" spans="1:27" ht="12"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row>
    <row r="502" spans="1:27" ht="12"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row>
    <row r="503" spans="1:27" ht="12"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row>
    <row r="504" spans="1:27" ht="12"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row>
    <row r="505" spans="1:27" ht="12"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row>
    <row r="506" spans="1:27" ht="12"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row>
    <row r="507" spans="1:27" ht="12"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row>
    <row r="508" spans="1:27" ht="12"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row>
    <row r="509" spans="1:27" ht="12"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row>
    <row r="510" spans="1:27" ht="12"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row>
    <row r="511" spans="1:27" ht="12"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row>
    <row r="512" spans="1:27" ht="12"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row>
    <row r="513" spans="1:27" ht="12"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row>
    <row r="514" spans="1:27" ht="12"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row>
    <row r="515" spans="1:27" ht="12"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row>
    <row r="516" spans="1:27" ht="12"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row>
    <row r="517" spans="1:27" ht="12"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row>
    <row r="518" spans="1:27" ht="12"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row>
    <row r="519" spans="1:27" ht="12"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row>
    <row r="520" spans="1:27" ht="12"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row>
    <row r="521" spans="1:27" ht="12"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row>
    <row r="522" spans="1:27" ht="12"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row>
    <row r="523" spans="1:27" ht="12"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row>
    <row r="524" spans="1:27" ht="12"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row>
    <row r="525" spans="1:27" ht="12"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row>
    <row r="526" spans="1:27" ht="12"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row>
    <row r="527" spans="1:27" ht="12"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row>
    <row r="528" spans="1:27" ht="12"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row>
    <row r="529" spans="1:27" ht="12"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row>
    <row r="530" spans="1:27" ht="12"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row>
    <row r="531" spans="1:27" ht="12"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row>
    <row r="532" spans="1:27" ht="12"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row>
    <row r="533" spans="1:27" ht="12"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row>
    <row r="534" spans="1:27" ht="12"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row>
    <row r="535" spans="1:27" ht="12"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row>
    <row r="536" spans="1:27" ht="12"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row>
    <row r="537" spans="1:27" ht="12"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row>
    <row r="538" spans="1:27" ht="12"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row>
    <row r="539" spans="1:27" ht="12"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row>
    <row r="540" spans="1:27" ht="12"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row>
    <row r="541" spans="1:27" ht="12"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row>
    <row r="542" spans="1:27" ht="12"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row>
    <row r="543" spans="1:27" ht="12"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row>
    <row r="544" spans="1:27" ht="12"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row>
    <row r="545" spans="1:27" ht="12"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row>
    <row r="546" spans="1:27" ht="12"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row>
    <row r="547" spans="1:27" ht="12"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row>
    <row r="548" spans="1:27" ht="12"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row>
    <row r="549" spans="1:27" ht="12"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row>
    <row r="550" spans="1:27" ht="12"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row>
    <row r="551" spans="1:27" ht="12"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row>
    <row r="552" spans="1:27" ht="12"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row>
    <row r="553" spans="1:27" ht="12"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row>
    <row r="554" spans="1:27" ht="12"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row>
    <row r="555" spans="1:27" ht="12"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row>
    <row r="556" spans="1:27" ht="12"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row>
    <row r="557" spans="1:27" ht="12"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row>
    <row r="558" spans="1:27" ht="12"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row>
    <row r="559" spans="1:27" ht="12"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row>
    <row r="560" spans="1:27" ht="12"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row>
    <row r="561" spans="1:27" ht="12"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row>
    <row r="562" spans="1:27" ht="12"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row>
    <row r="563" spans="1:27" ht="12"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row>
    <row r="564" spans="1:27" ht="12"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row>
    <row r="565" spans="1:27" ht="12"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row>
    <row r="566" spans="1:27" ht="12"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row>
    <row r="567" spans="1:27" ht="12"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row>
    <row r="568" spans="1:27" ht="12"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row>
    <row r="569" spans="1:27" ht="12"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row>
    <row r="570" spans="1:27" ht="12"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row>
    <row r="571" spans="1:27" ht="12"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row>
    <row r="572" spans="1:27" ht="12"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row>
    <row r="573" spans="1:27" ht="12"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row>
    <row r="574" spans="1:27" ht="12"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row>
    <row r="575" spans="1:27" ht="12"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row>
    <row r="576" spans="1:27" ht="12"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row>
    <row r="577" spans="1:27" ht="12"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row>
    <row r="578" spans="1:27" ht="12"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row>
    <row r="579" spans="1:27" ht="12"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row>
    <row r="580" spans="1:27" ht="12"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row>
    <row r="581" spans="1:27" ht="12"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row>
    <row r="582" spans="1:27" ht="12"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row>
    <row r="583" spans="1:27" ht="12"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row>
    <row r="584" spans="1:27" ht="12"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row>
    <row r="585" spans="1:27" ht="12"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row>
    <row r="586" spans="1:27" ht="12"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row>
    <row r="587" spans="1:27" ht="12"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row>
    <row r="588" spans="1:27" ht="12"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row>
    <row r="589" spans="1:27" ht="12"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row>
    <row r="590" spans="1:27" ht="12"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row>
    <row r="591" spans="1:27" ht="12"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row>
    <row r="592" spans="1:27" ht="12"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row>
    <row r="593" spans="1:27" ht="12"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row>
    <row r="594" spans="1:27" ht="12"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row>
    <row r="595" spans="1:27" ht="12"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row>
    <row r="596" spans="1:27" ht="12"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row>
    <row r="597" spans="1:27" ht="12"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row>
    <row r="598" spans="1:27" ht="12"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row>
    <row r="599" spans="1:27" ht="12"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row>
    <row r="600" spans="1:27" ht="12"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row>
    <row r="601" spans="1:27" ht="12"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row>
    <row r="602" spans="1:27" ht="12"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row>
    <row r="603" spans="1:27" ht="12"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row>
    <row r="604" spans="1:27" ht="12"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row>
    <row r="605" spans="1:27" ht="12"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row>
    <row r="606" spans="1:27" ht="12"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row>
    <row r="607" spans="1:27" ht="12"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row>
    <row r="608" spans="1:27" ht="12"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row>
    <row r="609" spans="1:27" ht="12"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row>
    <row r="610" spans="1:27" ht="12"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row>
    <row r="611" spans="1:27" ht="12"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row>
    <row r="612" spans="1:27" ht="12"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row>
    <row r="613" spans="1:27" ht="12"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row>
    <row r="614" spans="1:27" ht="12"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row>
    <row r="615" spans="1:27" ht="12"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row>
    <row r="616" spans="1:27" ht="12"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row>
    <row r="617" spans="1:27" ht="12"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row>
    <row r="618" spans="1:27" ht="12"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row>
    <row r="619" spans="1:27" ht="12"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row>
    <row r="620" spans="1:27" ht="12"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row>
    <row r="621" spans="1:27" ht="12"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row>
    <row r="622" spans="1:27" ht="12"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row>
    <row r="623" spans="1:27" ht="12"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row>
    <row r="624" spans="1:27" ht="12"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row>
    <row r="625" spans="1:27" ht="12"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row>
    <row r="626" spans="1:27" ht="12"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row>
    <row r="627" spans="1:27" ht="12"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row>
    <row r="628" spans="1:27" ht="12"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row>
    <row r="629" spans="1:27" ht="12"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row>
    <row r="630" spans="1:27" ht="12"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row>
    <row r="631" spans="1:27" ht="12"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row>
    <row r="632" spans="1:27" ht="12"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row>
    <row r="633" spans="1:27" ht="12"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row>
    <row r="634" spans="1:27" ht="12"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row>
    <row r="635" spans="1:27" ht="12"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row>
    <row r="636" spans="1:27" ht="12"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row>
    <row r="637" spans="1:27" ht="12"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row>
    <row r="638" spans="1:27" ht="12"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row>
    <row r="639" spans="1:27" ht="12"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row>
    <row r="640" spans="1:27" ht="12"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row>
    <row r="641" spans="1:27" ht="12"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row>
    <row r="642" spans="1:27" ht="12"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row>
    <row r="643" spans="1:27" ht="12"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row>
    <row r="644" spans="1:27" ht="12"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row>
    <row r="645" spans="1:27" ht="12"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row>
    <row r="646" spans="1:27" ht="12"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row>
    <row r="647" spans="1:27" ht="12"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row>
    <row r="648" spans="1:27" ht="12"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row>
    <row r="649" spans="1:27" ht="12"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row>
    <row r="650" spans="1:27" ht="12"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row>
    <row r="651" spans="1:27" ht="12"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row>
    <row r="652" spans="1:27" ht="12"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row>
    <row r="653" spans="1:27" ht="12"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row>
    <row r="654" spans="1:27" ht="12"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row>
    <row r="655" spans="1:27" ht="12"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row>
    <row r="656" spans="1:27" ht="12"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row>
    <row r="657" spans="1:27" ht="12"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row>
    <row r="658" spans="1:27" ht="12"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row>
    <row r="659" spans="1:27" ht="12"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row>
    <row r="660" spans="1:27" ht="12"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row>
    <row r="661" spans="1:27" ht="12"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row>
    <row r="662" spans="1:27" ht="12"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row>
    <row r="663" spans="1:27" ht="12"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row>
    <row r="664" spans="1:27" ht="12"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row>
    <row r="665" spans="1:27" ht="12"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row>
    <row r="666" spans="1:27" ht="12"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row>
    <row r="667" spans="1:27" ht="12"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row>
    <row r="668" spans="1:27" ht="12"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row>
    <row r="669" spans="1:27" ht="12"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row>
    <row r="670" spans="1:27" ht="12"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row>
    <row r="671" spans="1:27" ht="12"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row>
    <row r="672" spans="1:27" ht="12"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row>
    <row r="673" spans="1:27" ht="12"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row>
    <row r="674" spans="1:27" ht="12"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row>
    <row r="675" spans="1:27" ht="12"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row>
    <row r="676" spans="1:27" ht="12"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row>
    <row r="677" spans="1:27" ht="12"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row>
    <row r="678" spans="1:27" ht="12"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row>
    <row r="679" spans="1:27" ht="12"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row>
    <row r="680" spans="1:27" ht="12"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row>
    <row r="681" spans="1:27" ht="12"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row>
    <row r="682" spans="1:27" ht="12"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row>
    <row r="683" spans="1:27" ht="12"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row>
    <row r="684" spans="1:27" ht="12"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row>
    <row r="685" spans="1:27" ht="12"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row>
    <row r="686" spans="1:27" ht="12"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row>
    <row r="687" spans="1:27" ht="12"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row>
    <row r="688" spans="1:27" ht="12"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row>
    <row r="689" spans="1:27" ht="12"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row>
    <row r="690" spans="1:27" ht="12"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row>
    <row r="691" spans="1:27" ht="12"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row>
    <row r="692" spans="1:27" ht="12"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row>
    <row r="693" spans="1:27" ht="12"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row>
    <row r="694" spans="1:27" ht="12"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row>
    <row r="695" spans="1:27" ht="12"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row>
    <row r="696" spans="1:27" ht="12"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row>
    <row r="697" spans="1:27" ht="12"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row>
    <row r="698" spans="1:27" ht="12"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row>
    <row r="699" spans="1:27" ht="12"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row>
    <row r="700" spans="1:27" ht="12"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row>
    <row r="701" spans="1:27" ht="12"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row>
    <row r="702" spans="1:27" ht="12"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row>
    <row r="703" spans="1:27" ht="12"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row>
    <row r="704" spans="1:27" ht="12"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row>
    <row r="705" spans="1:27" ht="12"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row>
    <row r="706" spans="1:27" ht="12"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row>
    <row r="707" spans="1:27" ht="12"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row>
    <row r="708" spans="1:27" ht="12"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row>
    <row r="709" spans="1:27" ht="12"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row>
    <row r="710" spans="1:27" ht="12"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row>
    <row r="711" spans="1:27" ht="12"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row>
    <row r="712" spans="1:27" ht="12"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row>
    <row r="713" spans="1:27" ht="12"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row>
    <row r="714" spans="1:27" ht="12"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row>
    <row r="715" spans="1:27" ht="12"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row>
    <row r="716" spans="1:27" ht="12"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row>
    <row r="717" spans="1:27" ht="12"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row>
    <row r="718" spans="1:27" ht="12"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row>
    <row r="719" spans="1:27" ht="12"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row>
    <row r="720" spans="1:27" ht="12"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row>
    <row r="721" spans="1:27" ht="12"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row>
    <row r="722" spans="1:27" ht="12"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row>
    <row r="723" spans="1:27" ht="12"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row>
    <row r="724" spans="1:27" ht="12"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row>
    <row r="725" spans="1:27" ht="12"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row>
    <row r="726" spans="1:27" ht="12"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row>
    <row r="727" spans="1:27" ht="12"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row>
    <row r="728" spans="1:27" ht="12"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row>
    <row r="729" spans="1:27" ht="12"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row>
    <row r="730" spans="1:27" ht="12"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row>
    <row r="731" spans="1:27" ht="12"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row>
    <row r="732" spans="1:27" ht="12"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row>
    <row r="733" spans="1:27" ht="12"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row>
    <row r="734" spans="1:27" ht="12"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row>
    <row r="735" spans="1:27" ht="12"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row>
    <row r="736" spans="1:27" ht="12"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row>
    <row r="737" spans="1:27" ht="12"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row>
    <row r="738" spans="1:27" ht="12"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row>
    <row r="739" spans="1:27" ht="12"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row>
    <row r="740" spans="1:27" ht="12"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row>
    <row r="741" spans="1:27" ht="12"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row>
    <row r="742" spans="1:27" ht="12"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row>
    <row r="743" spans="1:27" ht="12"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row>
    <row r="744" spans="1:27" ht="12"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row>
    <row r="745" spans="1:27" ht="12"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row>
    <row r="746" spans="1:27" ht="12"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row>
    <row r="747" spans="1:27" ht="12"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row>
    <row r="748" spans="1:27" ht="12"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row>
    <row r="749" spans="1:27" ht="12"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row>
    <row r="750" spans="1:27" ht="12"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row>
    <row r="751" spans="1:27" ht="12"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row>
    <row r="752" spans="1:27" ht="12"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row>
    <row r="753" spans="1:27" ht="12"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row>
    <row r="754" spans="1:27" ht="12"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row>
    <row r="755" spans="1:27" ht="12"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row>
    <row r="756" spans="1:27" ht="12"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row>
    <row r="757" spans="1:27" ht="12"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row>
    <row r="758" spans="1:27" ht="12"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row>
    <row r="759" spans="1:27" ht="12"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row>
    <row r="760" spans="1:27" ht="12"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row>
    <row r="761" spans="1:27" ht="12"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row>
    <row r="762" spans="1:27" ht="12"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row>
    <row r="763" spans="1:27" ht="12"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row>
    <row r="764" spans="1:27" ht="12"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row>
    <row r="765" spans="1:27" ht="12"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row>
    <row r="766" spans="1:27" ht="12"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row>
    <row r="767" spans="1:27" ht="12"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row>
    <row r="768" spans="1:27" ht="12"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row>
    <row r="769" spans="1:27" ht="12"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row>
    <row r="770" spans="1:27" ht="12"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row>
    <row r="771" spans="1:27" ht="12"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row>
    <row r="772" spans="1:27" ht="12"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row>
    <row r="773" spans="1:27" ht="12"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row>
    <row r="774" spans="1:27" ht="12"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row>
    <row r="775" spans="1:27" ht="12"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row>
    <row r="776" spans="1:27" ht="12"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row>
    <row r="777" spans="1:27" ht="12"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row>
    <row r="778" spans="1:27" ht="12"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row>
    <row r="779" spans="1:27" ht="12"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row>
    <row r="780" spans="1:27" ht="12"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row>
    <row r="781" spans="1:27" ht="12"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row>
    <row r="782" spans="1:27" ht="12"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row>
    <row r="783" spans="1:27" ht="12"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row>
    <row r="784" spans="1:27" ht="12"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row>
    <row r="785" spans="1:27" ht="12"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row>
    <row r="786" spans="1:27" ht="12"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row>
    <row r="787" spans="1:27" ht="12"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row>
    <row r="788" spans="1:27" ht="12"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row>
    <row r="789" spans="1:27" ht="12"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row>
    <row r="790" spans="1:27" ht="12"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row>
    <row r="791" spans="1:27" ht="12"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row>
    <row r="792" spans="1:27" ht="12"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row>
    <row r="793" spans="1:27" ht="12"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row>
    <row r="794" spans="1:27" ht="12"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row>
    <row r="795" spans="1:27" ht="12"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row>
    <row r="796" spans="1:27" ht="12"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row>
    <row r="797" spans="1:27" ht="12"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row>
    <row r="798" spans="1:27" ht="12"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row>
    <row r="799" spans="1:27" ht="12"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row>
    <row r="800" spans="1:27" ht="12"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row>
    <row r="801" spans="1:27" ht="12"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row>
    <row r="802" spans="1:27" ht="12"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row>
    <row r="803" spans="1:27" ht="12"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row>
    <row r="804" spans="1:27" ht="12"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row>
    <row r="805" spans="1:27" ht="12"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row>
    <row r="806" spans="1:27" ht="12"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row>
    <row r="807" spans="1:27" ht="12"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row>
    <row r="808" spans="1:27" ht="12"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row>
    <row r="809" spans="1:27" ht="12"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row>
    <row r="810" spans="1:27" ht="12"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row>
    <row r="811" spans="1:27" ht="12"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row>
    <row r="812" spans="1:27" ht="12"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row>
    <row r="813" spans="1:27" ht="12"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row>
    <row r="814" spans="1:27" ht="12"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row>
    <row r="815" spans="1:27" ht="12"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row>
    <row r="816" spans="1:27" ht="12"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row>
    <row r="817" spans="1:27" ht="12"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row>
    <row r="818" spans="1:27" ht="12"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row>
    <row r="819" spans="1:27" ht="12"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row>
    <row r="820" spans="1:27" ht="12"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row>
    <row r="821" spans="1:27" ht="12"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row>
    <row r="822" spans="1:27" ht="12"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row>
    <row r="823" spans="1:27" ht="12"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row>
    <row r="824" spans="1:27" ht="12"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row>
    <row r="825" spans="1:27" ht="12"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row>
    <row r="826" spans="1:27" ht="12"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row>
    <row r="827" spans="1:27" ht="12"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row>
    <row r="828" spans="1:27" ht="12"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row>
    <row r="829" spans="1:27" ht="12"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row>
    <row r="830" spans="1:27" ht="12"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row>
    <row r="831" spans="1:27" ht="12"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row>
    <row r="832" spans="1:27" ht="12"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row>
    <row r="833" spans="1:27" ht="12"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row>
    <row r="834" spans="1:27" ht="12"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row>
    <row r="835" spans="1:27" ht="12"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row>
    <row r="836" spans="1:27" ht="12"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row>
    <row r="837" spans="1:27" ht="12"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row>
    <row r="838" spans="1:27" ht="12"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row>
    <row r="839" spans="1:27" ht="12"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row>
    <row r="840" spans="1:27" ht="12"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row>
    <row r="841" spans="1:27" ht="12"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row>
    <row r="842" spans="1:27" ht="12"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row>
    <row r="843" spans="1:27" ht="12"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row>
    <row r="844" spans="1:27" ht="12"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row>
    <row r="845" spans="1:27" ht="12"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row>
    <row r="846" spans="1:27" ht="12"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row>
    <row r="847" spans="1:27" ht="12"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row>
    <row r="848" spans="1:27" ht="12"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row>
    <row r="849" spans="1:27" ht="12"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row>
    <row r="850" spans="1:27" ht="12"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row>
    <row r="851" spans="1:27" ht="12"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row>
    <row r="852" spans="1:27" ht="12"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row>
    <row r="853" spans="1:27" ht="12"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row>
    <row r="854" spans="1:27" ht="12"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row>
    <row r="855" spans="1:27" ht="12"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row>
    <row r="856" spans="1:27" ht="12"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row>
    <row r="857" spans="1:27" ht="12"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row>
    <row r="858" spans="1:27" ht="12"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row>
    <row r="859" spans="1:27" ht="12"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row>
    <row r="860" spans="1:27" ht="12"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row>
    <row r="861" spans="1:27" ht="12"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row>
    <row r="862" spans="1:27" ht="12"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row>
    <row r="863" spans="1:27" ht="12"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row>
    <row r="864" spans="1:27" ht="12"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row>
    <row r="865" spans="1:27" ht="12"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row>
    <row r="866" spans="1:27" ht="12"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row>
    <row r="867" spans="1:27" ht="12"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row>
    <row r="868" spans="1:27" ht="12"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row>
    <row r="869" spans="1:27" ht="12"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row>
    <row r="870" spans="1:27" ht="12"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row>
    <row r="871" spans="1:27" ht="12"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row>
    <row r="872" spans="1:27" ht="12"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row>
    <row r="873" spans="1:27" ht="12"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row>
    <row r="874" spans="1:27" ht="12"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row>
    <row r="875" spans="1:27" ht="12"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row>
    <row r="876" spans="1:27" ht="12"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row>
    <row r="877" spans="1:27" ht="12"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row>
    <row r="878" spans="1:27" ht="12"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row>
    <row r="879" spans="1:27" ht="12"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row>
    <row r="880" spans="1:27" ht="12"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row>
    <row r="881" spans="1:27" ht="12"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row>
    <row r="882" spans="1:27" ht="12"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row>
    <row r="883" spans="1:27" ht="12"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row>
    <row r="884" spans="1:27" ht="12"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row>
    <row r="885" spans="1:27" ht="12"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row>
    <row r="886" spans="1:27" ht="12"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row>
    <row r="887" spans="1:27" ht="12"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row>
    <row r="888" spans="1:27" ht="12"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row>
    <row r="889" spans="1:27" ht="12"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row>
    <row r="890" spans="1:27" ht="12"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row>
    <row r="891" spans="1:27" ht="12"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row>
    <row r="892" spans="1:27" ht="12"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row>
    <row r="893" spans="1:27" ht="12"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row>
    <row r="894" spans="1:27" ht="12"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row>
    <row r="895" spans="1:27" ht="12"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row>
    <row r="896" spans="1:27" ht="12"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row>
    <row r="897" spans="1:27" ht="12"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row>
    <row r="898" spans="1:27" ht="12"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row>
    <row r="899" spans="1:27" ht="12"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row>
    <row r="900" spans="1:27" ht="12"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row>
    <row r="901" spans="1:27" ht="12"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row>
    <row r="902" spans="1:27" ht="12"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row>
    <row r="903" spans="1:27" ht="12"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row>
    <row r="904" spans="1:27" ht="12"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row>
    <row r="905" spans="1:27" ht="12"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row>
    <row r="906" spans="1:27" ht="12"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row>
    <row r="907" spans="1:27" ht="12"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row>
    <row r="908" spans="1:27" ht="12"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row>
    <row r="909" spans="1:27" ht="12"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row>
    <row r="910" spans="1:27" ht="12"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row>
    <row r="911" spans="1:27" ht="12"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row>
    <row r="912" spans="1:27" ht="12"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row>
    <row r="913" spans="1:27" ht="12"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row>
    <row r="914" spans="1:27" ht="12"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row>
    <row r="915" spans="1:27" ht="12"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row>
    <row r="916" spans="1:27" ht="12"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row>
    <row r="917" spans="1:27" ht="12"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row>
    <row r="918" spans="1:27" ht="12"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row>
    <row r="919" spans="1:27" ht="12"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row>
    <row r="920" spans="1:27" ht="12"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row>
    <row r="921" spans="1:27" ht="12"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row>
    <row r="922" spans="1:27" ht="12"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row>
    <row r="923" spans="1:27" ht="12"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row>
    <row r="924" spans="1:27" ht="12"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row>
    <row r="925" spans="1:27" ht="12"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row>
    <row r="926" spans="1:27" ht="12"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row>
    <row r="927" spans="1:27" ht="12"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row>
    <row r="928" spans="1:27" ht="12"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row>
    <row r="929" spans="1:27" ht="12"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row>
    <row r="930" spans="1:27" ht="12"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row>
    <row r="931" spans="1:27" ht="12"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row>
    <row r="932" spans="1:27" ht="12"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row>
    <row r="933" spans="1:27" ht="12"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row>
    <row r="934" spans="1:27" ht="12"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row>
    <row r="935" spans="1:27" ht="12"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row>
    <row r="936" spans="1:27" ht="12"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row>
    <row r="937" spans="1:27" ht="12"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row>
    <row r="938" spans="1:27" ht="12"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row>
    <row r="939" spans="1:27" ht="12"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row>
    <row r="940" spans="1:27" ht="12"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row>
    <row r="941" spans="1:27" ht="12"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row>
    <row r="942" spans="1:27" ht="12"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row>
    <row r="943" spans="1:27" ht="12"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row>
    <row r="944" spans="1:27" ht="12"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row>
    <row r="945" spans="1:27" ht="12"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row>
    <row r="946" spans="1:27" ht="12"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row>
    <row r="947" spans="1:27" ht="12"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row>
    <row r="948" spans="1:27" ht="12"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row>
    <row r="949" spans="1:27" ht="12"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row>
    <row r="950" spans="1:27" ht="12"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row>
    <row r="951" spans="1:27" ht="12"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row>
    <row r="952" spans="1:27" ht="12"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row>
    <row r="953" spans="1:27" ht="12"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row>
    <row r="954" spans="1:27" ht="12"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row>
    <row r="955" spans="1:27" ht="12"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row>
    <row r="956" spans="1:27" ht="12"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row>
    <row r="957" spans="1:27" ht="12"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row>
    <row r="958" spans="1:27" ht="12"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row>
    <row r="959" spans="1:27" ht="12"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row>
    <row r="960" spans="1:27" ht="12"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row>
    <row r="961" spans="1:27" ht="12"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row>
    <row r="962" spans="1:27" ht="12"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row>
    <row r="963" spans="1:27" ht="12"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row>
    <row r="964" spans="1:27" ht="12"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row>
    <row r="965" spans="1:27" ht="12"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row>
    <row r="966" spans="1:27" ht="12"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row>
    <row r="967" spans="1:27" ht="12"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row>
    <row r="968" spans="1:27" ht="12"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row>
    <row r="969" spans="1:27" ht="12"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row>
    <row r="970" spans="1:27" ht="12"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row>
    <row r="971" spans="1:27" ht="12"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row>
    <row r="972" spans="1:27" ht="12"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row>
    <row r="973" spans="1:27" ht="12"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row>
    <row r="974" spans="1:27" ht="12"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row>
    <row r="975" spans="1:27" ht="12"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row>
    <row r="976" spans="1:27" ht="12"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row>
    <row r="977" spans="1:27" ht="12"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row>
    <row r="978" spans="1:27" ht="12"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row>
    <row r="979" spans="1:27" ht="12"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row>
    <row r="980" spans="1:27" ht="12"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row>
    <row r="981" spans="1:27" ht="12"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row>
    <row r="982" spans="1:27" ht="12"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row>
    <row r="983" spans="1:27" ht="12"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row>
    <row r="984" spans="1:27" ht="12"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row>
    <row r="985" spans="1:27" ht="12"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row>
    <row r="986" spans="1:27" ht="12"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row>
    <row r="987" spans="1:27" ht="12"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row>
    <row r="988" spans="1:27" ht="12"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row>
    <row r="989" spans="1:27" ht="12"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row>
    <row r="990" spans="1:27" ht="12"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row>
    <row r="991" spans="1:27" ht="12"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row>
    <row r="992" spans="1:27" ht="12"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row>
    <row r="993" spans="1:27" ht="12"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row>
    <row r="994" spans="1:27" ht="12"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row>
    <row r="995" spans="1:27" ht="12"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row>
    <row r="996" spans="1:27" ht="12"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row>
    <row r="997" spans="1:27" ht="12" customHeight="1">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row>
    <row r="998" spans="1:27" ht="12" customHeight="1">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row>
    <row r="999" spans="1:27" ht="12" customHeight="1">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row>
    <row r="1000" spans="1:27" ht="12" customHeight="1">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row>
  </sheetData>
  <mergeCells count="27">
    <mergeCell ref="A1:A3"/>
    <mergeCell ref="B1:J3"/>
    <mergeCell ref="A4:L4"/>
    <mergeCell ref="A5:L5"/>
    <mergeCell ref="A6:B6"/>
    <mergeCell ref="A7:A21"/>
    <mergeCell ref="B22:L22"/>
    <mergeCell ref="B23:L23"/>
    <mergeCell ref="A24:B24"/>
    <mergeCell ref="A25:L25"/>
    <mergeCell ref="A26:B26"/>
    <mergeCell ref="A27:A31"/>
    <mergeCell ref="B32:L32"/>
    <mergeCell ref="B33:L33"/>
    <mergeCell ref="A45:B45"/>
    <mergeCell ref="A34:B34"/>
    <mergeCell ref="A35:L35"/>
    <mergeCell ref="A36:B36"/>
    <mergeCell ref="A37:A42"/>
    <mergeCell ref="B43:L43"/>
    <mergeCell ref="B44:L44"/>
    <mergeCell ref="A46:L46"/>
    <mergeCell ref="A47:B47"/>
    <mergeCell ref="A48:A55"/>
    <mergeCell ref="A58:B58"/>
    <mergeCell ref="B56:L56"/>
    <mergeCell ref="B57:L57"/>
  </mergeCells>
  <conditionalFormatting sqref="D42">
    <cfRule type="containsText" dxfId="80" priority="104" operator="containsText" text="NCU">
      <formula>NOT(ISERROR(SEARCH(("NCU"),(D42))))</formula>
    </cfRule>
  </conditionalFormatting>
  <conditionalFormatting sqref="G7:G21">
    <cfRule type="containsText" dxfId="79" priority="106" operator="containsText" text="NCU">
      <formula>NOT(ISERROR(SEARCH(("NCU"),(G7))))</formula>
    </cfRule>
  </conditionalFormatting>
  <conditionalFormatting sqref="G27:G31">
    <cfRule type="containsText" dxfId="78" priority="107" operator="containsText" text="NCU">
      <formula>NOT(ISERROR(SEARCH(("NCU"),(G27))))</formula>
    </cfRule>
  </conditionalFormatting>
  <conditionalFormatting sqref="G37:G42">
    <cfRule type="containsText" dxfId="77" priority="108" operator="containsText" text="NCU">
      <formula>NOT(ISERROR(SEARCH(("NCU"),(G37))))</formula>
    </cfRule>
  </conditionalFormatting>
  <conditionalFormatting sqref="G48:G55">
    <cfRule type="containsText" dxfId="76" priority="109" operator="containsText" text="NCU">
      <formula>NOT(ISERROR(SEARCH(("NCU"),(G48))))</formula>
    </cfRule>
  </conditionalFormatting>
  <conditionalFormatting sqref="I7:I21">
    <cfRule type="containsText" dxfId="75" priority="110" operator="containsText" text="NCU">
      <formula>NOT(ISERROR(SEARCH(("NCU"),(I7))))</formula>
    </cfRule>
  </conditionalFormatting>
  <conditionalFormatting sqref="I27:I31">
    <cfRule type="containsText" dxfId="74" priority="111" operator="containsText" text="NCU">
      <formula>NOT(ISERROR(SEARCH(("NCU"),(I27))))</formula>
    </cfRule>
  </conditionalFormatting>
  <conditionalFormatting sqref="I37:I42">
    <cfRule type="containsText" dxfId="73" priority="112" operator="containsText" text="NCU">
      <formula>NOT(ISERROR(SEARCH(("NCU"),(I37))))</formula>
    </cfRule>
  </conditionalFormatting>
  <conditionalFormatting sqref="I48:I55">
    <cfRule type="containsText" dxfId="72" priority="113" operator="containsText" text="NCU">
      <formula>NOT(ISERROR(SEARCH(("NCU"),(I48))))</formula>
    </cfRule>
  </conditionalFormatting>
  <conditionalFormatting sqref="K7:K21">
    <cfRule type="containsText" dxfId="71" priority="114" operator="containsText" text="NCU">
      <formula>NOT(ISERROR(SEARCH(("NCU"),(K7))))</formula>
    </cfRule>
  </conditionalFormatting>
  <conditionalFormatting sqref="K27:K31">
    <cfRule type="containsText" dxfId="70" priority="115" operator="containsText" text="NCU">
      <formula>NOT(ISERROR(SEARCH(("NCU"),(K27))))</formula>
    </cfRule>
  </conditionalFormatting>
  <conditionalFormatting sqref="K37:K42">
    <cfRule type="containsText" dxfId="69" priority="116" operator="containsText" text="NCU">
      <formula>NOT(ISERROR(SEARCH(("NCU"),(K37))))</formula>
    </cfRule>
  </conditionalFormatting>
  <conditionalFormatting sqref="K48:K55">
    <cfRule type="containsText" dxfId="68" priority="117" operator="containsText" text="NCU">
      <formula>NOT(ISERROR(SEARCH(("NCU"),(K48))))</formula>
    </cfRule>
  </conditionalFormatting>
  <conditionalFormatting sqref="D7:D9">
    <cfRule type="containsText" dxfId="67" priority="99" operator="containsText" text="NCU">
      <formula>NOT(ISERROR(SEARCH(("NCU"),(D7))))</formula>
    </cfRule>
    <cfRule type="containsText" dxfId="66" priority="100" operator="containsText" text="CU">
      <formula>NOT(ISERROR(SEARCH(("CU"),(D7))))</formula>
    </cfRule>
    <cfRule type="containsText" dxfId="65" priority="101" operator="containsText" text="NCU">
      <formula>NOT(ISERROR(SEARCH(("NCU"),(D7))))</formula>
    </cfRule>
    <cfRule type="containsText" dxfId="64" priority="102" operator="containsText" text="CU">
      <formula>NOT(ISERROR(SEARCH(("CU"),(D7))))</formula>
    </cfRule>
  </conditionalFormatting>
  <conditionalFormatting sqref="F7:F9">
    <cfRule type="cellIs" dxfId="63" priority="97" operator="equal">
      <formula>$Q$5</formula>
    </cfRule>
    <cfRule type="cellIs" dxfId="62" priority="98" operator="equal">
      <formula>$Q$6</formula>
    </cfRule>
  </conditionalFormatting>
  <conditionalFormatting sqref="D13">
    <cfRule type="containsText" dxfId="61" priority="93" operator="containsText" text="NCU">
      <formula>NOT(ISERROR(SEARCH(("NCU"),(D13))))</formula>
    </cfRule>
    <cfRule type="containsText" dxfId="60" priority="94" operator="containsText" text="CU">
      <formula>NOT(ISERROR(SEARCH(("CU"),(D13))))</formula>
    </cfRule>
    <cfRule type="containsText" dxfId="59" priority="95" operator="containsText" text="NCU">
      <formula>NOT(ISERROR(SEARCH(("NCU"),(D13))))</formula>
    </cfRule>
    <cfRule type="containsText" dxfId="58" priority="96" operator="containsText" text="CU">
      <formula>NOT(ISERROR(SEARCH(("CU"),(D13))))</formula>
    </cfRule>
  </conditionalFormatting>
  <conditionalFormatting sqref="F13">
    <cfRule type="cellIs" dxfId="57" priority="91" operator="equal">
      <formula>$Q$5</formula>
    </cfRule>
    <cfRule type="cellIs" dxfId="56" priority="92" operator="equal">
      <formula>$Q$6</formula>
    </cfRule>
  </conditionalFormatting>
  <conditionalFormatting sqref="D14:D17">
    <cfRule type="containsText" dxfId="55" priority="87" operator="containsText" text="NCU">
      <formula>NOT(ISERROR(SEARCH(("NCU"),(D14))))</formula>
    </cfRule>
    <cfRule type="containsText" dxfId="54" priority="88" operator="containsText" text="CU">
      <formula>NOT(ISERROR(SEARCH(("CU"),(D14))))</formula>
    </cfRule>
    <cfRule type="containsText" dxfId="53" priority="89" operator="containsText" text="NCU">
      <formula>NOT(ISERROR(SEARCH(("NCU"),(D14))))</formula>
    </cfRule>
    <cfRule type="containsText" dxfId="52" priority="90" operator="containsText" text="CU">
      <formula>NOT(ISERROR(SEARCH(("CU"),(D14))))</formula>
    </cfRule>
  </conditionalFormatting>
  <conditionalFormatting sqref="F15:F16">
    <cfRule type="cellIs" dxfId="51" priority="85" operator="equal">
      <formula>$Q$5</formula>
    </cfRule>
    <cfRule type="cellIs" dxfId="50" priority="86" operator="equal">
      <formula>$Q$6</formula>
    </cfRule>
  </conditionalFormatting>
  <conditionalFormatting sqref="D19:D21">
    <cfRule type="containsText" dxfId="49" priority="81" operator="containsText" text="NCU">
      <formula>NOT(ISERROR(SEARCH(("NCU"),(D19))))</formula>
    </cfRule>
    <cfRule type="containsText" dxfId="48" priority="82" operator="containsText" text="CU">
      <formula>NOT(ISERROR(SEARCH(("CU"),(D19))))</formula>
    </cfRule>
    <cfRule type="containsText" dxfId="47" priority="83" operator="containsText" text="NCU">
      <formula>NOT(ISERROR(SEARCH(("NCU"),(D19))))</formula>
    </cfRule>
    <cfRule type="containsText" dxfId="46" priority="84" operator="containsText" text="CU">
      <formula>NOT(ISERROR(SEARCH(("CU"),(D19))))</formula>
    </cfRule>
  </conditionalFormatting>
  <conditionalFormatting sqref="F19:F21">
    <cfRule type="cellIs" dxfId="45" priority="79" operator="equal">
      <formula>$Q$5</formula>
    </cfRule>
    <cfRule type="cellIs" dxfId="44" priority="80" operator="equal">
      <formula>$Q$6</formula>
    </cfRule>
  </conditionalFormatting>
  <conditionalFormatting sqref="D27:D30">
    <cfRule type="containsText" dxfId="43" priority="63" operator="containsText" text="NCU">
      <formula>NOT(ISERROR(SEARCH(("NCU"),(D27))))</formula>
    </cfRule>
    <cfRule type="containsText" dxfId="42" priority="64" operator="containsText" text="CU">
      <formula>NOT(ISERROR(SEARCH(("CU"),(D27))))</formula>
    </cfRule>
    <cfRule type="containsText" dxfId="41" priority="65" operator="containsText" text="NCU">
      <formula>NOT(ISERROR(SEARCH(("NCU"),(D27))))</formula>
    </cfRule>
    <cfRule type="containsText" dxfId="40" priority="66" operator="containsText" text="CU">
      <formula>NOT(ISERROR(SEARCH(("CU"),(D27))))</formula>
    </cfRule>
  </conditionalFormatting>
  <conditionalFormatting sqref="D48:D55">
    <cfRule type="containsText" dxfId="39" priority="57" operator="containsText" text="NCU">
      <formula>NOT(ISERROR(SEARCH(("NCU"),(D48))))</formula>
    </cfRule>
    <cfRule type="containsText" dxfId="38" priority="58" operator="containsText" text="CU">
      <formula>NOT(ISERROR(SEARCH(("CU"),(D48))))</formula>
    </cfRule>
    <cfRule type="containsText" dxfId="37" priority="59" operator="containsText" text="NCU">
      <formula>NOT(ISERROR(SEARCH(("NCU"),(D48))))</formula>
    </cfRule>
    <cfRule type="containsText" dxfId="36" priority="60" operator="containsText" text="CU">
      <formula>NOT(ISERROR(SEARCH(("CU"),(D48))))</formula>
    </cfRule>
  </conditionalFormatting>
  <conditionalFormatting sqref="F48:F55">
    <cfRule type="cellIs" dxfId="35" priority="55" operator="equal">
      <formula>$Q$5</formula>
    </cfRule>
    <cfRule type="cellIs" dxfId="34" priority="56" operator="equal">
      <formula>$Q$6</formula>
    </cfRule>
  </conditionalFormatting>
  <conditionalFormatting sqref="D37:D41">
    <cfRule type="containsText" dxfId="33" priority="47" operator="containsText" text="NCU">
      <formula>NOT(ISERROR(SEARCH(("NCU"),(D37))))</formula>
    </cfRule>
    <cfRule type="containsText" dxfId="32" priority="48" operator="containsText" text="CU">
      <formula>NOT(ISERROR(SEARCH(("CU"),(D37))))</formula>
    </cfRule>
    <cfRule type="containsText" dxfId="31" priority="49" operator="containsText" text="NCU">
      <formula>NOT(ISERROR(SEARCH(("NCU"),(D37))))</formula>
    </cfRule>
    <cfRule type="containsText" dxfId="30" priority="50" operator="containsText" text="CU">
      <formula>NOT(ISERROR(SEARCH(("CU"),(D37))))</formula>
    </cfRule>
  </conditionalFormatting>
  <conditionalFormatting sqref="F37:F41">
    <cfRule type="cellIs" dxfId="29" priority="45" operator="equal">
      <formula>$Q$5</formula>
    </cfRule>
    <cfRule type="cellIs" dxfId="28" priority="46" operator="equal">
      <formula>$Q$6</formula>
    </cfRule>
  </conditionalFormatting>
  <conditionalFormatting sqref="F27:F31">
    <cfRule type="cellIs" dxfId="27" priority="19" operator="equal">
      <formula>$Q$5</formula>
    </cfRule>
    <cfRule type="cellIs" dxfId="26" priority="20" operator="equal">
      <formula>$Q$6</formula>
    </cfRule>
  </conditionalFormatting>
  <conditionalFormatting sqref="D31">
    <cfRule type="containsText" dxfId="25" priority="15" operator="containsText" text="NCU">
      <formula>NOT(ISERROR(SEARCH(("NCU"),(D31))))</formula>
    </cfRule>
    <cfRule type="containsText" dxfId="24" priority="16" operator="containsText" text="CU">
      <formula>NOT(ISERROR(SEARCH(("CU"),(D31))))</formula>
    </cfRule>
    <cfRule type="containsText" dxfId="23" priority="17" operator="containsText" text="NCU">
      <formula>NOT(ISERROR(SEARCH(("NCU"),(D31))))</formula>
    </cfRule>
    <cfRule type="containsText" dxfId="22" priority="18" operator="containsText" text="CU">
      <formula>NOT(ISERROR(SEARCH(("CU"),(D31))))</formula>
    </cfRule>
  </conditionalFormatting>
  <conditionalFormatting sqref="D18">
    <cfRule type="containsText" dxfId="21" priority="11" operator="containsText" text="NCU">
      <formula>NOT(ISERROR(SEARCH(("NCU"),(D18))))</formula>
    </cfRule>
    <cfRule type="containsText" dxfId="20" priority="12" operator="containsText" text="CU">
      <formula>NOT(ISERROR(SEARCH(("CU"),(D18))))</formula>
    </cfRule>
    <cfRule type="containsText" dxfId="19" priority="13" operator="containsText" text="NCU">
      <formula>NOT(ISERROR(SEARCH(("NCU"),(D18))))</formula>
    </cfRule>
    <cfRule type="containsText" dxfId="18" priority="14" operator="containsText" text="CU">
      <formula>NOT(ISERROR(SEARCH(("CU"),(D18))))</formula>
    </cfRule>
  </conditionalFormatting>
  <conditionalFormatting sqref="F17:F18">
    <cfRule type="cellIs" dxfId="17" priority="9" operator="equal">
      <formula>$Q$5</formula>
    </cfRule>
    <cfRule type="cellIs" dxfId="16" priority="10" operator="equal">
      <formula>$Q$6</formula>
    </cfRule>
  </conditionalFormatting>
  <conditionalFormatting sqref="F14">
    <cfRule type="cellIs" dxfId="15" priority="7" operator="equal">
      <formula>$Q$5</formula>
    </cfRule>
    <cfRule type="cellIs" dxfId="14" priority="8" operator="equal">
      <formula>$Q$6</formula>
    </cfRule>
  </conditionalFormatting>
  <conditionalFormatting sqref="D10:D12">
    <cfRule type="containsText" dxfId="13" priority="3" operator="containsText" text="NCU">
      <formula>NOT(ISERROR(SEARCH(("NCU"),(D10))))</formula>
    </cfRule>
    <cfRule type="containsText" dxfId="12" priority="4" operator="containsText" text="CU">
      <formula>NOT(ISERROR(SEARCH(("CU"),(D10))))</formula>
    </cfRule>
    <cfRule type="containsText" dxfId="11" priority="5" operator="containsText" text="NCU">
      <formula>NOT(ISERROR(SEARCH(("NCU"),(D10))))</formula>
    </cfRule>
    <cfRule type="containsText" dxfId="10" priority="6" operator="containsText" text="CU">
      <formula>NOT(ISERROR(SEARCH(("CU"),(D10))))</formula>
    </cfRule>
  </conditionalFormatting>
  <conditionalFormatting sqref="F10:F12">
    <cfRule type="cellIs" dxfId="9" priority="1" operator="equal">
      <formula>$Q$5</formula>
    </cfRule>
    <cfRule type="cellIs" dxfId="8" priority="2" operator="equal">
      <formula>$Q$6</formula>
    </cfRule>
  </conditionalFormatting>
  <dataValidations count="1">
    <dataValidation type="list" allowBlank="1" showErrorMessage="1" sqref="D27:D31 G7:G21 I7:I21 K7:K21 K48:K55 G27:G31 I27:I31 K27:K31 D37:D42 G37:G42 I37:I42 K37:K42 D48:D55 G48:G55 I48:I55 D7:D21" xr:uid="{00000000-0002-0000-0400-000000000000}">
      <formula1>$O$8:$O$9</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53</vt:i4>
      </vt:variant>
    </vt:vector>
  </HeadingPairs>
  <TitlesOfParts>
    <vt:vector size="58" baseType="lpstr">
      <vt:lpstr>PROYECTO</vt:lpstr>
      <vt:lpstr>PORCENTAJE</vt:lpstr>
      <vt:lpstr>LINEA 1</vt:lpstr>
      <vt:lpstr>LINEA 2</vt:lpstr>
      <vt:lpstr>LINEA 3</vt:lpstr>
      <vt:lpstr>PROYECTO!_Hlk138257446</vt:lpstr>
      <vt:lpstr>'LINEA 1'!_Toc374978941</vt:lpstr>
      <vt:lpstr>'LINEA 1'!_Toc385474610</vt:lpstr>
      <vt:lpstr>'LINEA 1'!_Toc385474611</vt:lpstr>
      <vt:lpstr>'LINEA 1'!_Toc385474612</vt:lpstr>
      <vt:lpstr>'LINEA 1'!_Toc385474613</vt:lpstr>
      <vt:lpstr>'LINEA 1'!_Toc385474614</vt:lpstr>
      <vt:lpstr>'LINEA 1'!_Toc385474615</vt:lpstr>
      <vt:lpstr>'LINEA 1'!_Toc385474616</vt:lpstr>
      <vt:lpstr>'LINEA 1'!_Toc385474617</vt:lpstr>
      <vt:lpstr>'LINEA 1'!_Toc385474618</vt:lpstr>
      <vt:lpstr>'LINEA 1'!_Toc385474619</vt:lpstr>
      <vt:lpstr>'LINEA 1'!_Toc385474620</vt:lpstr>
      <vt:lpstr>'LINEA 1'!_Toc385474621</vt:lpstr>
      <vt:lpstr>'LINEA 1'!_Toc385474622</vt:lpstr>
      <vt:lpstr>'LINEA 2'!_Toc385474623</vt:lpstr>
      <vt:lpstr>'LINEA 2'!_Toc385474624</vt:lpstr>
      <vt:lpstr>'LINEA 2'!_Toc385474625</vt:lpstr>
      <vt:lpstr>'LINEA 2'!_Toc385474626</vt:lpstr>
      <vt:lpstr>'LINEA 2'!_Toc385474627</vt:lpstr>
      <vt:lpstr>'LINEA 2'!_Toc385474628</vt:lpstr>
      <vt:lpstr>'LINEA 2'!_Toc385474629</vt:lpstr>
      <vt:lpstr>'LINEA 2'!_Toc385474630</vt:lpstr>
      <vt:lpstr>'LINEA 2'!_Toc385474631</vt:lpstr>
      <vt:lpstr>'LINEA 2'!_Toc385474632</vt:lpstr>
      <vt:lpstr>'LINEA 2'!_Toc385474633</vt:lpstr>
      <vt:lpstr>'LINEA 2'!_Toc385474634</vt:lpstr>
      <vt:lpstr>'LINEA 2'!_Toc385474635</vt:lpstr>
      <vt:lpstr>'LINEA 2'!_Toc385474636</vt:lpstr>
      <vt:lpstr>'LINEA 2'!_Toc385474638</vt:lpstr>
      <vt:lpstr>'LINEA 2'!_Toc385474639</vt:lpstr>
      <vt:lpstr>'LINEA 2'!_Toc385474640</vt:lpstr>
      <vt:lpstr>'LINEA 2'!_Toc385474641</vt:lpstr>
      <vt:lpstr>'LINEA 2'!_Toc385474643</vt:lpstr>
      <vt:lpstr>'LINEA 2'!_Toc385474644</vt:lpstr>
      <vt:lpstr>'LINEA 2'!_Toc385474645</vt:lpstr>
      <vt:lpstr>'LINEA 3'!_Toc385474646</vt:lpstr>
      <vt:lpstr>'LINEA 3'!_Toc385474647</vt:lpstr>
      <vt:lpstr>'LINEA 3'!_Toc385474648</vt:lpstr>
      <vt:lpstr>'LINEA 3'!_Toc385474649</vt:lpstr>
      <vt:lpstr>'LINEA 3'!_Toc385474650</vt:lpstr>
      <vt:lpstr>'LINEA 3'!_Toc385474651</vt:lpstr>
      <vt:lpstr>'LINEA 3'!_Toc385474652</vt:lpstr>
      <vt:lpstr>'LINEA 3'!_Toc385474653</vt:lpstr>
      <vt:lpstr>'LINEA 3'!_Toc385474654</vt:lpstr>
      <vt:lpstr>'LINEA 3'!_Toc385474655</vt:lpstr>
      <vt:lpstr>'LINEA 3'!_Toc385474656</vt:lpstr>
      <vt:lpstr>'LINEA 3'!_Toc385474657</vt:lpstr>
      <vt:lpstr>'LINEA 3'!_Toc385474658</vt:lpstr>
      <vt:lpstr>'LINEA 3'!_Toc385474659</vt:lpstr>
      <vt:lpstr>'LINEA 3'!_Toc385474661</vt:lpstr>
      <vt:lpstr>'LINEA 3'!_Toc385474662</vt:lpstr>
      <vt:lpstr>'LINEA 3'!_Toc385474663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dcterms:created xsi:type="dcterms:W3CDTF">2022-08-10T18:55:03Z</dcterms:created>
  <dcterms:modified xsi:type="dcterms:W3CDTF">2024-12-22T19:03:32Z</dcterms:modified>
</cp:coreProperties>
</file>